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055" tabRatio="825" activeTab="0"/>
  </bookViews>
  <sheets>
    <sheet name="Lista Tablas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  <sheet name="Tabla 7" sheetId="8" r:id="rId8"/>
    <sheet name="Tabla 8" sheetId="9" r:id="rId9"/>
    <sheet name="Tabla 9" sheetId="10" r:id="rId10"/>
    <sheet name="Tabla 10" sheetId="11" r:id="rId11"/>
    <sheet name="Tabla 11" sheetId="12" r:id="rId12"/>
    <sheet name="Tabla 12" sheetId="13" r:id="rId13"/>
  </sheets>
  <definedNames>
    <definedName name="_xlnm.Print_Area" localSheetId="0">'Lista Tablas'!$A$2:$I$50</definedName>
    <definedName name="_xlnm.Print_Area" localSheetId="1">'Tabla 1'!$B$7:$Y$222</definedName>
    <definedName name="_xlnm.Print_Area" localSheetId="10">'Tabla 10'!$B$7:$Y$222</definedName>
    <definedName name="_xlnm.Print_Area" localSheetId="11">'Tabla 11'!$B$7:$Y$222</definedName>
    <definedName name="_xlnm.Print_Area" localSheetId="12">'Tabla 12'!$B$7:$Y$222</definedName>
    <definedName name="_xlnm.Print_Area" localSheetId="2">'Tabla 2'!$B$7:$Y$222</definedName>
    <definedName name="_xlnm.Print_Area" localSheetId="3">'Tabla 3'!$B$7:$Y$222</definedName>
    <definedName name="_xlnm.Print_Area" localSheetId="4">'Tabla 4'!$B$7:$Y$222</definedName>
    <definedName name="_xlnm.Print_Area" localSheetId="5">'Tabla 5'!$B$7:$Y$222</definedName>
    <definedName name="_xlnm.Print_Area" localSheetId="6">'Tabla 6'!$B$7:$Y$222</definedName>
    <definedName name="_xlnm.Print_Area" localSheetId="7">'Tabla 7'!$B$7:$Y$222</definedName>
    <definedName name="_xlnm.Print_Area" localSheetId="8">'Tabla 8'!$B$7:$Y$222</definedName>
    <definedName name="_xlnm.Print_Area" localSheetId="9">'Tabla 9'!$B$7:$Y$222</definedName>
    <definedName name="_xlnm.Print_Titles" localSheetId="1">'Tabla 1'!$2:$6</definedName>
    <definedName name="_xlnm.Print_Titles" localSheetId="10">'Tabla 10'!$2:$6</definedName>
    <definedName name="_xlnm.Print_Titles" localSheetId="11">'Tabla 11'!$2:$6</definedName>
    <definedName name="_xlnm.Print_Titles" localSheetId="12">'Tabla 12'!$2:$6</definedName>
    <definedName name="_xlnm.Print_Titles" localSheetId="2">'Tabla 2'!$2:$6</definedName>
    <definedName name="_xlnm.Print_Titles" localSheetId="3">'Tabla 3'!$2:$6</definedName>
    <definedName name="_xlnm.Print_Titles" localSheetId="4">'Tabla 4'!$2:$6</definedName>
    <definedName name="_xlnm.Print_Titles" localSheetId="5">'Tabla 5'!$2:$6</definedName>
    <definedName name="_xlnm.Print_Titles" localSheetId="6">'Tabla 6'!$2:$6</definedName>
    <definedName name="_xlnm.Print_Titles" localSheetId="7">'Tabla 7'!$2:$6</definedName>
    <definedName name="_xlnm.Print_Titles" localSheetId="8">'Tabla 8'!$2:$6</definedName>
    <definedName name="_xlnm.Print_Titles" localSheetId="9">'Tabla 9'!$2:$6</definedName>
  </definedNames>
  <calcPr fullCalcOnLoad="1" fullPrecision="0"/>
</workbook>
</file>

<file path=xl/sharedStrings.xml><?xml version="1.0" encoding="utf-8"?>
<sst xmlns="http://schemas.openxmlformats.org/spreadsheetml/2006/main" count="7806" uniqueCount="256">
  <si>
    <t>Instituto Nacional de Estadística</t>
  </si>
  <si>
    <t>Contabilidad Nacional de España</t>
  </si>
  <si>
    <t>Tabla 2.</t>
  </si>
  <si>
    <t>Tabla 3.</t>
  </si>
  <si>
    <t>Tabla 4.</t>
  </si>
  <si>
    <t xml:space="preserve">Cuentas corrientes </t>
  </si>
  <si>
    <t>Código</t>
  </si>
  <si>
    <t>Empleos</t>
  </si>
  <si>
    <t>S.13</t>
  </si>
  <si>
    <t>Adminis-</t>
  </si>
  <si>
    <t>P.1</t>
  </si>
  <si>
    <t>Producción</t>
  </si>
  <si>
    <t>P.2</t>
  </si>
  <si>
    <t>Consumos intermedios</t>
  </si>
  <si>
    <t>K.1</t>
  </si>
  <si>
    <t>Consumo de capital fijo</t>
  </si>
  <si>
    <t>Recursos</t>
  </si>
  <si>
    <t>D.1</t>
  </si>
  <si>
    <t>Remuneración de los asalariados</t>
  </si>
  <si>
    <t>B.2b</t>
  </si>
  <si>
    <t>Excedente de explotación bruto</t>
  </si>
  <si>
    <t>B.2n</t>
  </si>
  <si>
    <t>Excedente de explotación neto</t>
  </si>
  <si>
    <r>
      <t>II</t>
    </r>
    <r>
      <rPr>
        <sz val="12"/>
        <rFont val="Univers"/>
        <family val="2"/>
      </rPr>
      <t>. 1.2 Cuenta de asignación de la renta primaria</t>
    </r>
  </si>
  <si>
    <r>
      <t>II</t>
    </r>
    <r>
      <rPr>
        <sz val="12"/>
        <rFont val="Univers"/>
        <family val="2"/>
      </rPr>
      <t>. 1.1 Cuenta de explotación</t>
    </r>
  </si>
  <si>
    <r>
      <t>II</t>
    </r>
    <r>
      <rPr>
        <sz val="12"/>
        <rFont val="Univers"/>
        <family val="2"/>
      </rPr>
      <t>. 2 Cuenta de distribución secundaria de la renta</t>
    </r>
  </si>
  <si>
    <r>
      <t>II</t>
    </r>
    <r>
      <rPr>
        <sz val="12"/>
        <rFont val="Univers"/>
        <family val="2"/>
      </rPr>
      <t>. 3 Cuenta de redistribución de la renta en especie</t>
    </r>
  </si>
  <si>
    <t>Cuentas de acumulación</t>
  </si>
  <si>
    <r>
      <t>III</t>
    </r>
    <r>
      <rPr>
        <sz val="12"/>
        <rFont val="Univers"/>
        <family val="2"/>
      </rPr>
      <t>. 1.1 Cuenta de variaciones del patrimonio neto debidas al ahorro y a las transferencias de capital</t>
    </r>
  </si>
  <si>
    <t>Variaciones de los activos</t>
  </si>
  <si>
    <t>Variaciones de los pasivos y del patrimonio neto</t>
  </si>
  <si>
    <r>
      <t>III</t>
    </r>
    <r>
      <rPr>
        <sz val="12"/>
        <rFont val="Univers"/>
        <family val="2"/>
      </rPr>
      <t>. 1.2 Cuenta de adquisiciones de activos no financieros</t>
    </r>
  </si>
  <si>
    <t>D.4</t>
  </si>
  <si>
    <t>Rentas de la propiedad</t>
  </si>
  <si>
    <t>D.5</t>
  </si>
  <si>
    <t>D.61</t>
  </si>
  <si>
    <t>Cotizaciones sociales</t>
  </si>
  <si>
    <t>D.62</t>
  </si>
  <si>
    <t>D.7</t>
  </si>
  <si>
    <t>Otras transferencias corrientes</t>
  </si>
  <si>
    <t>B.6b</t>
  </si>
  <si>
    <t>Renta disponible bruta</t>
  </si>
  <si>
    <t>B.6n</t>
  </si>
  <si>
    <t>Renta disponible neta</t>
  </si>
  <si>
    <t>D.63</t>
  </si>
  <si>
    <t>Transferencias sociales en especie</t>
  </si>
  <si>
    <t>B.7b</t>
  </si>
  <si>
    <t>Renta disponible ajustada bruta</t>
  </si>
  <si>
    <t>B.7n</t>
  </si>
  <si>
    <t>Renta disponible ajustada neta</t>
  </si>
  <si>
    <t>P.4</t>
  </si>
  <si>
    <t>Consumo final efectivo</t>
  </si>
  <si>
    <t>P.3</t>
  </si>
  <si>
    <t>Gasto en consumo final</t>
  </si>
  <si>
    <t>B.8b</t>
  </si>
  <si>
    <t>Ahorro bruto</t>
  </si>
  <si>
    <t>B.8n</t>
  </si>
  <si>
    <t>Ahorro neto</t>
  </si>
  <si>
    <t>D.9</t>
  </si>
  <si>
    <t>Transferencias de capital, a cobrar</t>
  </si>
  <si>
    <t>Transferencias de capital, a pagar</t>
  </si>
  <si>
    <t>B.10.1</t>
  </si>
  <si>
    <t>P.51</t>
  </si>
  <si>
    <t>Formación bruta de capital fijo</t>
  </si>
  <si>
    <t>K.2</t>
  </si>
  <si>
    <t>B.9</t>
  </si>
  <si>
    <t>P.11</t>
  </si>
  <si>
    <t>Producción de mercado</t>
  </si>
  <si>
    <t>P.12</t>
  </si>
  <si>
    <t>Producción para uso final propio</t>
  </si>
  <si>
    <t>P.13</t>
  </si>
  <si>
    <t>Otra producción no de mercado</t>
  </si>
  <si>
    <t>Operaciones y otros flujos</t>
  </si>
  <si>
    <t xml:space="preserve"> y saldos contables</t>
  </si>
  <si>
    <r>
      <t>I</t>
    </r>
    <r>
      <rPr>
        <sz val="12"/>
        <rFont val="Univers"/>
        <family val="2"/>
      </rPr>
      <t>. Cuenta de producción</t>
    </r>
  </si>
  <si>
    <t>D.31</t>
  </si>
  <si>
    <t>D.11</t>
  </si>
  <si>
    <t>Sueldos y salarios</t>
  </si>
  <si>
    <t>D.12</t>
  </si>
  <si>
    <t xml:space="preserve">Cotizaciones sociales a cargo de </t>
  </si>
  <si>
    <t>los empleadores</t>
  </si>
  <si>
    <t>D.121</t>
  </si>
  <si>
    <t xml:space="preserve">   Cotizaciones sociales efectivas</t>
  </si>
  <si>
    <t>D.122</t>
  </si>
  <si>
    <t xml:space="preserve">   Cotizaciones sociales imputadas </t>
  </si>
  <si>
    <t>D.2</t>
  </si>
  <si>
    <t>D.21</t>
  </si>
  <si>
    <t>Impuestos sobre los productos</t>
  </si>
  <si>
    <t>D.29</t>
  </si>
  <si>
    <t xml:space="preserve">Otros impuestos sobre la </t>
  </si>
  <si>
    <t>producción</t>
  </si>
  <si>
    <t>D.3</t>
  </si>
  <si>
    <t>Subvenciones</t>
  </si>
  <si>
    <t>Subvenciones a los productos</t>
  </si>
  <si>
    <t>D.39</t>
  </si>
  <si>
    <t>Otras subvenciones a la producción</t>
  </si>
  <si>
    <t>empleadores</t>
  </si>
  <si>
    <t xml:space="preserve">Impuestos sobre la producción y las </t>
  </si>
  <si>
    <t>importaciones</t>
  </si>
  <si>
    <t>Otros impuestos sobre la producción</t>
  </si>
  <si>
    <t>D.41</t>
  </si>
  <si>
    <t>Intereses</t>
  </si>
  <si>
    <t>D.42</t>
  </si>
  <si>
    <t>Rentas distribuidas de las sociedades</t>
  </si>
  <si>
    <t>D.43</t>
  </si>
  <si>
    <t>Beneficios reinvertidos de las inver-</t>
  </si>
  <si>
    <t>siones directas del/en el exterior</t>
  </si>
  <si>
    <t>D.44</t>
  </si>
  <si>
    <t xml:space="preserve">Rentas de la propiedad atribuidas a </t>
  </si>
  <si>
    <t>los asegurados</t>
  </si>
  <si>
    <t>D.45</t>
  </si>
  <si>
    <t>Rentas de la tierra</t>
  </si>
  <si>
    <t xml:space="preserve">Impuestos corrientes sobre la renta, el </t>
  </si>
  <si>
    <t>patrimonio, etc.</t>
  </si>
  <si>
    <t>D.611</t>
  </si>
  <si>
    <t>Cotizaciones sociales efectivas</t>
  </si>
  <si>
    <t>D.612</t>
  </si>
  <si>
    <t>Cotizaciones sociales imputadas</t>
  </si>
  <si>
    <t xml:space="preserve">Prestaciones sociales distintas de las </t>
  </si>
  <si>
    <t>transferencias sociales en especie</t>
  </si>
  <si>
    <t>D.621</t>
  </si>
  <si>
    <t xml:space="preserve">Prestaciones de seguridad social en </t>
  </si>
  <si>
    <t>efectivo</t>
  </si>
  <si>
    <t>D.623</t>
  </si>
  <si>
    <t xml:space="preserve">Prestaciones sociales directas de los </t>
  </si>
  <si>
    <t>D.624</t>
  </si>
  <si>
    <t xml:space="preserve">Prestaciones de asistencia social en </t>
  </si>
  <si>
    <t>D.71</t>
  </si>
  <si>
    <t xml:space="preserve"> Primas netas de seguro no vida</t>
  </si>
  <si>
    <t>D.72</t>
  </si>
  <si>
    <t xml:space="preserve"> Indemnizaciones de seguro no vida</t>
  </si>
  <si>
    <t>D.73</t>
  </si>
  <si>
    <t xml:space="preserve"> Transferencias corrientes entre </t>
  </si>
  <si>
    <t xml:space="preserve"> administraciones públicas</t>
  </si>
  <si>
    <t>D.74</t>
  </si>
  <si>
    <t xml:space="preserve"> Cooperación internacional corriente</t>
  </si>
  <si>
    <t>D.75</t>
  </si>
  <si>
    <t xml:space="preserve"> Transferencias corrientes diversas</t>
  </si>
  <si>
    <t>D.631</t>
  </si>
  <si>
    <t>Prestaciones sociales en especie</t>
  </si>
  <si>
    <t>D.6311</t>
  </si>
  <si>
    <t xml:space="preserve">   Reembolsos de prestaciones de</t>
  </si>
  <si>
    <t xml:space="preserve">   seguridad social</t>
  </si>
  <si>
    <t>D.6312</t>
  </si>
  <si>
    <t xml:space="preserve">   Otras prestaciones de seguridad </t>
  </si>
  <si>
    <t xml:space="preserve">   social en especie</t>
  </si>
  <si>
    <t>D.6313</t>
  </si>
  <si>
    <t xml:space="preserve">   Prestaciones de asistencia social</t>
  </si>
  <si>
    <t xml:space="preserve">   en especie</t>
  </si>
  <si>
    <t>D.632</t>
  </si>
  <si>
    <t>Transferencias de bienes y servi-</t>
  </si>
  <si>
    <t>cios no de mercado individuales</t>
  </si>
  <si>
    <t>P.31</t>
  </si>
  <si>
    <t>Gasto en consumo individual</t>
  </si>
  <si>
    <t>P.32</t>
  </si>
  <si>
    <t>Gasto en consumo colectivo</t>
  </si>
  <si>
    <t>P.42</t>
  </si>
  <si>
    <t>Consumo colectivo efectivo</t>
  </si>
  <si>
    <t>D.91</t>
  </si>
  <si>
    <t xml:space="preserve"> Impuestos sobre el capital</t>
  </si>
  <si>
    <t>D.92</t>
  </si>
  <si>
    <t xml:space="preserve"> Ayudas a la inversión</t>
  </si>
  <si>
    <t>D.99</t>
  </si>
  <si>
    <t>Otras transferencias de capital</t>
  </si>
  <si>
    <t xml:space="preserve">Variaciones del patrimonio neto </t>
  </si>
  <si>
    <t xml:space="preserve">debidas al ahorro y a las </t>
  </si>
  <si>
    <t>transferencias de capital</t>
  </si>
  <si>
    <t xml:space="preserve">Adquisiciones menos cesiones de </t>
  </si>
  <si>
    <t xml:space="preserve">activos no financieros no </t>
  </si>
  <si>
    <t>producidos</t>
  </si>
  <si>
    <t xml:space="preserve">Capacidad(+)/Necesidad(-) de </t>
  </si>
  <si>
    <t>financiación</t>
  </si>
  <si>
    <r>
      <t>II</t>
    </r>
    <r>
      <rPr>
        <sz val="12"/>
        <rFont val="Univers"/>
        <family val="2"/>
      </rPr>
      <t>. 4.1 Utilización de la renta disponible</t>
    </r>
  </si>
  <si>
    <r>
      <t>II</t>
    </r>
    <r>
      <rPr>
        <sz val="12"/>
        <rFont val="Univers"/>
        <family val="2"/>
      </rPr>
      <t>. 4.2 Utilización de la renta disponible ajustada</t>
    </r>
  </si>
  <si>
    <t xml:space="preserve"> Otras transferencias de capital</t>
  </si>
  <si>
    <t>Cuentas del sector Administraciones públicas y sus subsectores</t>
  </si>
  <si>
    <t>B.1b</t>
  </si>
  <si>
    <t>Valor añadido bruto</t>
  </si>
  <si>
    <t>B.1n</t>
  </si>
  <si>
    <t>Valor añadido neto</t>
  </si>
  <si>
    <t>S.1311</t>
  </si>
  <si>
    <t>S.1312</t>
  </si>
  <si>
    <t>S.1313</t>
  </si>
  <si>
    <t>S.1314</t>
  </si>
  <si>
    <t>Central</t>
  </si>
  <si>
    <t>Locales</t>
  </si>
  <si>
    <t>tración</t>
  </si>
  <si>
    <t>Comunida-</t>
  </si>
  <si>
    <t>des Autó-</t>
  </si>
  <si>
    <t>nomas</t>
  </si>
  <si>
    <t>Corpora-</t>
  </si>
  <si>
    <t>ciones</t>
  </si>
  <si>
    <t>dad Social</t>
  </si>
  <si>
    <t>Administracio-</t>
  </si>
  <si>
    <t>Públicas</t>
  </si>
  <si>
    <t>traciones</t>
  </si>
  <si>
    <t>Saldo de rentas primarias bruto</t>
  </si>
  <si>
    <t>Saldo de rentas primarias neto</t>
  </si>
  <si>
    <t>B.5n</t>
  </si>
  <si>
    <t>D.211</t>
  </si>
  <si>
    <t xml:space="preserve">   Impuestos del tipo valor añadido </t>
  </si>
  <si>
    <t xml:space="preserve">   (IVA)</t>
  </si>
  <si>
    <t>D.212</t>
  </si>
  <si>
    <t xml:space="preserve">   Impuestos y derechos sobre las </t>
  </si>
  <si>
    <t xml:space="preserve">   importaciones, excluido el IVA</t>
  </si>
  <si>
    <t>D.214</t>
  </si>
  <si>
    <t xml:space="preserve">   Impuestos sobre los productos, </t>
  </si>
  <si>
    <t xml:space="preserve">   excluidos el IVA y los impuestos </t>
  </si>
  <si>
    <t xml:space="preserve">   sobre las importaciones</t>
  </si>
  <si>
    <t>D.51</t>
  </si>
  <si>
    <t>Impuestos sobre la renta</t>
  </si>
  <si>
    <t>D.59</t>
  </si>
  <si>
    <t>Otros impuestos corrientes</t>
  </si>
  <si>
    <t>nes de Seguri-</t>
  </si>
  <si>
    <t>B.5b</t>
  </si>
  <si>
    <t>Tabla 5.</t>
  </si>
  <si>
    <t>P.5</t>
  </si>
  <si>
    <t>Formación bruta de capital</t>
  </si>
  <si>
    <t>Tabla 6.</t>
  </si>
  <si>
    <t>Unidad: millones de euros</t>
  </si>
  <si>
    <t>0</t>
  </si>
  <si>
    <t>Tabla 7.</t>
  </si>
  <si>
    <t>Tabla 8.</t>
  </si>
  <si>
    <t>Tabla 1.</t>
  </si>
  <si>
    <t>P.52/53</t>
  </si>
  <si>
    <t>Variación de existencias y adquisiciones menos cesiones de objetos valiosos</t>
  </si>
  <si>
    <t>Tabla 9.</t>
  </si>
  <si>
    <t>Tabla 10.</t>
  </si>
  <si>
    <t>Tabla 11.</t>
  </si>
  <si>
    <t>Tabla 12.</t>
  </si>
  <si>
    <t xml:space="preserve">Cuentas corrientes y cuentas de acumulación. Año 2000 </t>
  </si>
  <si>
    <t xml:space="preserve">Tabla 1. Cuentas corrientes y cuentas de acumulación. Año 2000 </t>
  </si>
  <si>
    <t xml:space="preserve">Cuentas corrientes y cuentas de acumulación. Año 2001 </t>
  </si>
  <si>
    <t xml:space="preserve">Tabla 2. Cuentas corrientes y cuentas de acumulación. Año 2001 </t>
  </si>
  <si>
    <t xml:space="preserve">Cuentas corrientes y cuentas de acumulación. Año 2002 </t>
  </si>
  <si>
    <t xml:space="preserve">Tabla 3. Cuentas corrientes y cuentas de acumulación. Año 2002 </t>
  </si>
  <si>
    <t xml:space="preserve">Cuentas corrientes y cuentas de acumulación. Año 2003 </t>
  </si>
  <si>
    <t xml:space="preserve">Tabla 4. Cuentas corrientes y cuentas de acumulación. Año 2003 </t>
  </si>
  <si>
    <t xml:space="preserve">Cuentas corrientes y cuentas de acumulación. Año 2004 </t>
  </si>
  <si>
    <t xml:space="preserve">Tabla 5. Cuentas corrientes y cuentas de acumulación. Año 2004 </t>
  </si>
  <si>
    <t xml:space="preserve">Cuentas corrientes y cuentas de acumulación. Año 2005 </t>
  </si>
  <si>
    <t xml:space="preserve">Tabla 6. Cuentas corrientes y cuentas de acumulación. Año 2005 </t>
  </si>
  <si>
    <t xml:space="preserve">Cuentas corrientes y cuentas de acumulación. Año 2006 </t>
  </si>
  <si>
    <t xml:space="preserve">Tabla 7. Cuentas corrientes y cuentas de acumulación. Año 2006 </t>
  </si>
  <si>
    <t xml:space="preserve">Cuentas corrientes y cuentas de acumulación. Año 2007 </t>
  </si>
  <si>
    <t xml:space="preserve">Tabla 8. Cuentas corrientes y cuentas de acumulación. Año 2007 </t>
  </si>
  <si>
    <t xml:space="preserve">Cuentas corrientes y cuentas de acumulación. Año 2008 </t>
  </si>
  <si>
    <t xml:space="preserve">Tabla 9. Cuentas corrientes y cuentas de acumulación. Año 2008 </t>
  </si>
  <si>
    <t>Cuentas corrientes y cuentas de acumulación. Año 2009 (P)</t>
  </si>
  <si>
    <t>Tabla 10. Cuentas corrientes y cuentas de acumulación. Año 2009 (P)</t>
  </si>
  <si>
    <t>(P)</t>
  </si>
  <si>
    <t>Cuentas corrientes y cuentas de acumulación. Año 2010 (P)</t>
  </si>
  <si>
    <t>Tabla 11. Cuentas corrientes y cuentas de acumulación. Año 2010 (P)</t>
  </si>
  <si>
    <t>Cuentas corrientes y cuentas de acumulación. Año 2011 (A)</t>
  </si>
  <si>
    <t>Tabla 12. Cuentas corrientes y cuentas de acumulación. Año 2011 (A)</t>
  </si>
  <si>
    <t>(A)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</si>
</sst>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FB&quot;;\-#,##0\ &quot;FB&quot;"/>
    <numFmt numFmtId="187" formatCode="#,##0\ &quot;FB&quot;;[Red]\-#,##0\ &quot;FB&quot;"/>
    <numFmt numFmtId="188" formatCode="#,##0.00\ &quot;FB&quot;;\-#,##0.00\ &quot;FB&quot;"/>
    <numFmt numFmtId="189" formatCode="#,##0.00\ &quot;FB&quot;;[Red]\-#,##0.00\ &quot;FB&quot;"/>
    <numFmt numFmtId="190" formatCode="_-* #,##0\ &quot;FB&quot;_-;\-* #,##0\ &quot;FB&quot;_-;_-* &quot;-&quot;\ &quot;FB&quot;_-;_-@_-"/>
    <numFmt numFmtId="191" formatCode="_-* #,##0\ _F_B_-;\-* #,##0\ _F_B_-;_-* &quot;-&quot;\ _F_B_-;_-@_-"/>
    <numFmt numFmtId="192" formatCode="_-* #,##0.00\ &quot;FB&quot;_-;\-* #,##0.00\ &quot;FB&quot;_-;_-* &quot;-&quot;??\ &quot;FB&quot;_-;_-@_-"/>
    <numFmt numFmtId="193" formatCode="_-* #,##0.00\ _F_B_-;\-* #,##0.00\ _F_B_-;_-* &quot;-&quot;??\ _F_B_-;_-@_-"/>
    <numFmt numFmtId="194" formatCode="#,##0&quot; F&quot;_);\(#,##0&quot; F&quot;\)"/>
    <numFmt numFmtId="195" formatCode="#,##0&quot; F&quot;_);[Red]\(#,##0&quot; F&quot;\)"/>
    <numFmt numFmtId="196" formatCode="#,##0.00&quot; F&quot;_);\(#,##0.00&quot; F&quot;\)"/>
    <numFmt numFmtId="197" formatCode="#,##0.00&quot; F&quot;_);[Red]\(#,##0.00&quot; F&quot;\)"/>
    <numFmt numFmtId="198" formatCode="#,##0&quot; FB&quot;;\-#,##0&quot; FB&quot;"/>
    <numFmt numFmtId="199" formatCode="#,##0&quot; FB&quot;;[Red]\-#,##0&quot; FB&quot;"/>
    <numFmt numFmtId="200" formatCode="#,##0.00&quot; FB&quot;;\-#,##0.00&quot; FB&quot;"/>
    <numFmt numFmtId="201" formatCode="#,##0.00&quot; FB&quot;;[Red]\-#,##0.00&quot; FB&quot;"/>
    <numFmt numFmtId="202" formatCode="#,##0\ &quot;DM&quot;;\-#,##0\ &quot;DM&quot;"/>
    <numFmt numFmtId="203" formatCode="#,##0\ &quot;DM&quot;;[Red]\-#,##0\ &quot;DM&quot;"/>
    <numFmt numFmtId="204" formatCode="#,##0.00\ &quot;DM&quot;;\-#,##0.00\ &quot;DM&quot;"/>
    <numFmt numFmtId="205" formatCode="#,##0.00\ &quot;DM&quot;;[Red]\-#,##0.00\ &quot;DM&quot;"/>
    <numFmt numFmtId="206" formatCode="0_)"/>
    <numFmt numFmtId="207" formatCode="#,##0.0"/>
    <numFmt numFmtId="208" formatCode="#,##0.000"/>
    <numFmt numFmtId="209" formatCode="#,##0.0000"/>
    <numFmt numFmtId="210" formatCode="0.0"/>
    <numFmt numFmtId="211" formatCode="#,##0.0\ &quot;Pts&quot;"/>
  </numFmts>
  <fonts count="7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Univers"/>
      <family val="2"/>
    </font>
    <font>
      <b/>
      <sz val="14"/>
      <name val="Univers"/>
      <family val="2"/>
    </font>
    <font>
      <b/>
      <sz val="10"/>
      <name val="Univers"/>
      <family val="2"/>
    </font>
    <font>
      <sz val="8"/>
      <name val="Univers"/>
      <family val="2"/>
    </font>
    <font>
      <sz val="10"/>
      <name val="Univers"/>
      <family val="2"/>
    </font>
    <font>
      <b/>
      <sz val="12"/>
      <name val="Univers"/>
      <family val="2"/>
    </font>
    <font>
      <i/>
      <sz val="8"/>
      <name val="Univers"/>
      <family val="2"/>
    </font>
    <font>
      <sz val="12"/>
      <name val="Univers"/>
      <family val="2"/>
    </font>
    <font>
      <b/>
      <i/>
      <sz val="8"/>
      <name val="Univers"/>
      <family val="2"/>
    </font>
    <font>
      <sz val="7"/>
      <name val="Univers"/>
      <family val="2"/>
    </font>
    <font>
      <b/>
      <sz val="7"/>
      <name val="Univers"/>
      <family val="2"/>
    </font>
    <font>
      <sz val="10"/>
      <name val="Arial"/>
      <family val="2"/>
    </font>
    <font>
      <b/>
      <sz val="18"/>
      <color indexed="16"/>
      <name val="Univers"/>
      <family val="2"/>
    </font>
    <font>
      <b/>
      <sz val="14"/>
      <color indexed="8"/>
      <name val="Univers"/>
      <family val="2"/>
    </font>
    <font>
      <sz val="12"/>
      <color indexed="8"/>
      <name val="Univers"/>
      <family val="2"/>
    </font>
    <font>
      <sz val="9"/>
      <name val="Univers"/>
      <family val="2"/>
    </font>
    <font>
      <b/>
      <sz val="9"/>
      <name val="Univers"/>
      <family val="2"/>
    </font>
    <font>
      <i/>
      <sz val="7"/>
      <name val="Univers"/>
      <family val="2"/>
    </font>
    <font>
      <sz val="8"/>
      <color indexed="23"/>
      <name val="Univers"/>
      <family val="2"/>
    </font>
    <font>
      <b/>
      <i/>
      <sz val="7"/>
      <name val="Univers"/>
      <family val="2"/>
    </font>
    <font>
      <b/>
      <sz val="8"/>
      <color indexed="23"/>
      <name val="Univers"/>
      <family val="2"/>
    </font>
    <font>
      <i/>
      <sz val="10"/>
      <name val="Univers"/>
      <family val="2"/>
    </font>
    <font>
      <sz val="8"/>
      <name val="MS Sans Serif"/>
      <family val="2"/>
    </font>
    <font>
      <sz val="7"/>
      <color indexed="23"/>
      <name val="Univers"/>
      <family val="2"/>
    </font>
    <font>
      <sz val="10"/>
      <color indexed="23"/>
      <name val="MS Sans Serif"/>
      <family val="2"/>
    </font>
    <font>
      <sz val="10"/>
      <color indexed="23"/>
      <name val="Univers"/>
      <family val="2"/>
    </font>
    <font>
      <sz val="9"/>
      <color indexed="23"/>
      <name val="Univers"/>
      <family val="2"/>
    </font>
    <font>
      <sz val="8"/>
      <color indexed="23"/>
      <name val="MS Sans Serif"/>
      <family val="2"/>
    </font>
    <font>
      <b/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8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10"/>
      <name val="MS Sans Serif"/>
      <family val="2"/>
    </font>
    <font>
      <b/>
      <sz val="16"/>
      <color indexed="18"/>
      <name val="Arial"/>
      <family val="2"/>
    </font>
    <font>
      <b/>
      <sz val="16"/>
      <color indexed="18"/>
      <name val="Univers"/>
      <family val="2"/>
    </font>
    <font>
      <b/>
      <sz val="15"/>
      <color indexed="1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4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4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6" borderId="1" applyNumberFormat="0" applyAlignment="0" applyProtection="0"/>
    <xf numFmtId="0" fontId="60" fillId="1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14" borderId="0" applyNumberFormat="0" applyBorder="0" applyAlignment="0" applyProtection="0"/>
    <xf numFmtId="0" fontId="63" fillId="14" borderId="1" applyNumberFormat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4" fillId="23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5" fillId="14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66" fillId="16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170">
    <xf numFmtId="0" fontId="0" fillId="0" borderId="0" xfId="0" applyAlignment="1">
      <alignment/>
    </xf>
    <xf numFmtId="207" fontId="8" fillId="0" borderId="0" xfId="0" applyNumberFormat="1" applyFont="1" applyFill="1" applyAlignment="1">
      <alignment/>
    </xf>
    <xf numFmtId="0" fontId="18" fillId="14" borderId="0" xfId="54" applyFont="1" applyFill="1" applyBorder="1" applyAlignment="1">
      <alignment horizontal="left" vertical="center"/>
      <protection/>
    </xf>
    <xf numFmtId="0" fontId="6" fillId="0" borderId="10" xfId="54" applyFont="1" applyFill="1" applyBorder="1" applyAlignment="1">
      <alignment vertical="center"/>
      <protection/>
    </xf>
    <xf numFmtId="207" fontId="17" fillId="0" borderId="0" xfId="0" applyNumberFormat="1" applyFont="1" applyFill="1" applyBorder="1" applyAlignment="1" applyProtection="1">
      <alignment horizontal="left" vertical="center"/>
      <protection/>
    </xf>
    <xf numFmtId="207" fontId="18" fillId="0" borderId="0" xfId="0" applyNumberFormat="1" applyFont="1" applyFill="1" applyBorder="1" applyAlignment="1" applyProtection="1">
      <alignment horizontal="left" vertical="center"/>
      <protection/>
    </xf>
    <xf numFmtId="207" fontId="8" fillId="0" borderId="0" xfId="0" applyNumberFormat="1" applyFont="1" applyAlignment="1">
      <alignment/>
    </xf>
    <xf numFmtId="207" fontId="7" fillId="0" borderId="0" xfId="0" applyNumberFormat="1" applyFont="1" applyAlignment="1">
      <alignment/>
    </xf>
    <xf numFmtId="207" fontId="7" fillId="0" borderId="0" xfId="0" applyNumberFormat="1" applyFont="1" applyFill="1" applyAlignment="1">
      <alignment/>
    </xf>
    <xf numFmtId="207" fontId="8" fillId="0" borderId="0" xfId="0" applyNumberFormat="1" applyFont="1" applyFill="1" applyBorder="1" applyAlignment="1">
      <alignment/>
    </xf>
    <xf numFmtId="207" fontId="0" fillId="0" borderId="0" xfId="0" applyNumberFormat="1" applyAlignment="1">
      <alignment/>
    </xf>
    <xf numFmtId="207" fontId="7" fillId="0" borderId="0" xfId="0" applyNumberFormat="1" applyFont="1" applyFill="1" applyBorder="1" applyAlignment="1">
      <alignment/>
    </xf>
    <xf numFmtId="207" fontId="7" fillId="0" borderId="0" xfId="0" applyNumberFormat="1" applyFont="1" applyBorder="1" applyAlignment="1">
      <alignment/>
    </xf>
    <xf numFmtId="0" fontId="34" fillId="0" borderId="10" xfId="45" applyFont="1" applyFill="1" applyBorder="1" applyAlignment="1" applyProtection="1">
      <alignment vertical="center"/>
      <protection/>
    </xf>
    <xf numFmtId="3" fontId="5" fillId="4" borderId="0" xfId="0" applyNumberFormat="1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3" fontId="8" fillId="0" borderId="0" xfId="0" applyNumberFormat="1" applyFont="1" applyAlignment="1">
      <alignment/>
    </xf>
    <xf numFmtId="3" fontId="17" fillId="4" borderId="0" xfId="0" applyNumberFormat="1" applyFont="1" applyFill="1" applyBorder="1" applyAlignment="1" applyProtection="1">
      <alignment horizontal="left" vertical="center"/>
      <protection/>
    </xf>
    <xf numFmtId="3" fontId="6" fillId="4" borderId="0" xfId="0" applyNumberFormat="1" applyFont="1" applyFill="1" applyBorder="1" applyAlignment="1" applyProtection="1">
      <alignment/>
      <protection/>
    </xf>
    <xf numFmtId="3" fontId="7" fillId="4" borderId="0" xfId="0" applyNumberFormat="1" applyFont="1" applyFill="1" applyBorder="1" applyAlignment="1" applyProtection="1">
      <alignment horizontal="right"/>
      <protection/>
    </xf>
    <xf numFmtId="3" fontId="6" fillId="14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left"/>
      <protection/>
    </xf>
    <xf numFmtId="3" fontId="9" fillId="14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11" fillId="14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/>
    </xf>
    <xf numFmtId="3" fontId="4" fillId="14" borderId="0" xfId="0" applyNumberFormat="1" applyFont="1" applyFill="1" applyBorder="1" applyAlignment="1" applyProtection="1">
      <alignment vertical="center"/>
      <protection/>
    </xf>
    <xf numFmtId="3" fontId="7" fillId="14" borderId="0" xfId="0" applyNumberFormat="1" applyFont="1" applyFill="1" applyBorder="1" applyAlignment="1" applyProtection="1">
      <alignment/>
      <protection/>
    </xf>
    <xf numFmtId="3" fontId="4" fillId="14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14" borderId="0" xfId="0" applyNumberFormat="1" applyFont="1" applyFill="1" applyBorder="1" applyAlignment="1" applyProtection="1">
      <alignment horizontal="left" vertical="top"/>
      <protection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Border="1" applyAlignment="1" applyProtection="1">
      <alignment/>
      <protection/>
    </xf>
    <xf numFmtId="3" fontId="7" fillId="24" borderId="0" xfId="0" applyNumberFormat="1" applyFont="1" applyFill="1" applyBorder="1" applyAlignment="1" applyProtection="1">
      <alignment/>
      <protection/>
    </xf>
    <xf numFmtId="3" fontId="4" fillId="14" borderId="0" xfId="0" applyNumberFormat="1" applyFont="1" applyFill="1" applyBorder="1" applyAlignment="1" applyProtection="1">
      <alignment horizontal="left"/>
      <protection/>
    </xf>
    <xf numFmtId="3" fontId="7" fillId="14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Alignment="1">
      <alignment/>
    </xf>
    <xf numFmtId="3" fontId="4" fillId="14" borderId="0" xfId="0" applyNumberFormat="1" applyFont="1" applyFill="1" applyBorder="1" applyAlignment="1">
      <alignment horizontal="left" vertical="center"/>
    </xf>
    <xf numFmtId="3" fontId="7" fillId="14" borderId="0" xfId="0" applyNumberFormat="1" applyFont="1" applyFill="1" applyBorder="1" applyAlignment="1">
      <alignment horizontal="left" vertical="top"/>
    </xf>
    <xf numFmtId="3" fontId="7" fillId="0" borderId="0" xfId="0" applyNumberFormat="1" applyFont="1" applyFill="1" applyBorder="1" applyAlignment="1" applyProtection="1">
      <alignment horizontal="left" vertical="top"/>
      <protection/>
    </xf>
    <xf numFmtId="3" fontId="7" fillId="14" borderId="0" xfId="0" applyNumberFormat="1" applyFont="1" applyFill="1" applyBorder="1" applyAlignment="1">
      <alignment horizontal="left" vertical="center"/>
    </xf>
    <xf numFmtId="3" fontId="4" fillId="14" borderId="0" xfId="0" applyNumberFormat="1" applyFont="1" applyFill="1" applyBorder="1" applyAlignment="1">
      <alignment horizontal="left" vertical="top"/>
    </xf>
    <xf numFmtId="3" fontId="4" fillId="0" borderId="0" xfId="0" applyNumberFormat="1" applyFont="1" applyFill="1" applyBorder="1" applyAlignment="1" applyProtection="1">
      <alignment horizontal="left" vertical="top"/>
      <protection/>
    </xf>
    <xf numFmtId="3" fontId="7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19" fillId="0" borderId="0" xfId="0" applyNumberFormat="1" applyFont="1" applyFill="1" applyBorder="1" applyAlignment="1" applyProtection="1">
      <alignment horizontal="left" vertical="top" wrapText="1"/>
      <protection/>
    </xf>
    <xf numFmtId="3" fontId="19" fillId="0" borderId="0" xfId="0" applyNumberFormat="1" applyFont="1" applyFill="1" applyBorder="1" applyAlignment="1">
      <alignment horizontal="left" vertical="top" wrapText="1"/>
    </xf>
    <xf numFmtId="3" fontId="19" fillId="0" borderId="0" xfId="0" applyNumberFormat="1" applyFont="1" applyFill="1" applyAlignment="1">
      <alignment/>
    </xf>
    <xf numFmtId="3" fontId="13" fillId="0" borderId="0" xfId="0" applyNumberFormat="1" applyFont="1" applyFill="1" applyAlignment="1" applyProtection="1">
      <alignment/>
      <protection/>
    </xf>
    <xf numFmtId="3" fontId="13" fillId="0" borderId="0" xfId="0" applyNumberFormat="1" applyFont="1" applyFill="1" applyAlignment="1" applyProtection="1">
      <alignment horizontal="left"/>
      <protection/>
    </xf>
    <xf numFmtId="3" fontId="13" fillId="0" borderId="0" xfId="0" applyNumberFormat="1" applyFont="1" applyFill="1" applyAlignment="1">
      <alignment/>
    </xf>
    <xf numFmtId="3" fontId="27" fillId="0" borderId="0" xfId="0" applyNumberFormat="1" applyFont="1" applyFill="1" applyAlignment="1" applyProtection="1">
      <alignment/>
      <protection/>
    </xf>
    <xf numFmtId="3" fontId="27" fillId="0" borderId="0" xfId="0" applyNumberFormat="1" applyFont="1" applyFill="1" applyAlignment="1" applyProtection="1">
      <alignment horizontal="left"/>
      <protection/>
    </xf>
    <xf numFmtId="3" fontId="22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22" fillId="0" borderId="0" xfId="0" applyNumberFormat="1" applyFont="1" applyAlignment="1">
      <alignment/>
    </xf>
    <xf numFmtId="3" fontId="14" fillId="0" borderId="0" xfId="0" applyNumberFormat="1" applyFont="1" applyFill="1" applyAlignment="1" applyProtection="1">
      <alignment/>
      <protection/>
    </xf>
    <xf numFmtId="3" fontId="14" fillId="0" borderId="0" xfId="0" applyNumberFormat="1" applyFont="1" applyFill="1" applyAlignment="1" applyProtection="1">
      <alignment horizontal="left"/>
      <protection/>
    </xf>
    <xf numFmtId="3" fontId="4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23" fillId="0" borderId="10" xfId="0" applyNumberFormat="1" applyFont="1" applyFill="1" applyBorder="1" applyAlignment="1" applyProtection="1">
      <alignment/>
      <protection/>
    </xf>
    <xf numFmtId="3" fontId="23" fillId="0" borderId="10" xfId="0" applyNumberFormat="1" applyFont="1" applyFill="1" applyBorder="1" applyAlignment="1" applyProtection="1">
      <alignment horizontal="left"/>
      <protection/>
    </xf>
    <xf numFmtId="3" fontId="12" fillId="0" borderId="10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7" fillId="0" borderId="0" xfId="53" applyNumberFormat="1" applyFont="1" applyBorder="1" applyAlignment="1" applyProtection="1">
      <alignment horizontal="left"/>
      <protection/>
    </xf>
    <xf numFmtId="3" fontId="7" fillId="0" borderId="0" xfId="53" applyNumberFormat="1" applyFont="1" applyBorder="1" applyAlignment="1" applyProtection="1">
      <alignment/>
      <protection/>
    </xf>
    <xf numFmtId="3" fontId="7" fillId="0" borderId="0" xfId="53" applyNumberFormat="1" applyFont="1" applyBorder="1" applyAlignment="1" applyProtection="1">
      <alignment wrapText="1"/>
      <protection/>
    </xf>
    <xf numFmtId="3" fontId="21" fillId="0" borderId="11" xfId="0" applyNumberFormat="1" applyFont="1" applyFill="1" applyBorder="1" applyAlignment="1" applyProtection="1">
      <alignment horizontal="right"/>
      <protection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 applyProtection="1">
      <alignment horizontal="left"/>
      <protection/>
    </xf>
    <xf numFmtId="3" fontId="21" fillId="0" borderId="11" xfId="0" applyNumberFormat="1" applyFont="1" applyFill="1" applyBorder="1" applyAlignment="1" applyProtection="1">
      <alignment horizontal="left"/>
      <protection/>
    </xf>
    <xf numFmtId="3" fontId="10" fillId="0" borderId="11" xfId="0" applyNumberFormat="1" applyFont="1" applyFill="1" applyBorder="1" applyAlignment="1" applyProtection="1">
      <alignment horizontal="left"/>
      <protection/>
    </xf>
    <xf numFmtId="3" fontId="25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 applyProtection="1">
      <alignment horizontal="right"/>
      <protection/>
    </xf>
    <xf numFmtId="3" fontId="7" fillId="0" borderId="0" xfId="53" applyNumberFormat="1" applyFont="1" applyBorder="1" applyAlignment="1" applyProtection="1">
      <alignment horizontal="left" vertical="center"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 applyProtection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 horizontal="left"/>
      <protection/>
    </xf>
    <xf numFmtId="3" fontId="7" fillId="0" borderId="0" xfId="53" applyNumberFormat="1" applyFont="1" applyBorder="1" applyAlignment="1" applyProtection="1">
      <alignment vertical="top"/>
      <protection/>
    </xf>
    <xf numFmtId="3" fontId="8" fillId="0" borderId="0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3" fontId="22" fillId="0" borderId="0" xfId="53" applyNumberFormat="1" applyFont="1" applyBorder="1" applyAlignment="1" applyProtection="1">
      <alignment horizontal="left" vertical="center"/>
      <protection/>
    </xf>
    <xf numFmtId="3" fontId="28" fillId="0" borderId="0" xfId="0" applyNumberFormat="1" applyFont="1" applyAlignment="1">
      <alignment/>
    </xf>
    <xf numFmtId="3" fontId="29" fillId="0" borderId="0" xfId="0" applyNumberFormat="1" applyFont="1" applyFill="1" applyAlignment="1">
      <alignment/>
    </xf>
    <xf numFmtId="3" fontId="27" fillId="0" borderId="11" xfId="0" applyNumberFormat="1" applyFont="1" applyFill="1" applyBorder="1" applyAlignment="1" applyProtection="1">
      <alignment horizontal="right"/>
      <protection/>
    </xf>
    <xf numFmtId="3" fontId="22" fillId="0" borderId="11" xfId="0" applyNumberFormat="1" applyFont="1" applyFill="1" applyBorder="1" applyAlignment="1" applyProtection="1">
      <alignment horizontal="left"/>
      <protection/>
    </xf>
    <xf numFmtId="3" fontId="29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3" fontId="7" fillId="0" borderId="0" xfId="53" applyNumberFormat="1" applyFont="1" applyBorder="1" applyAlignment="1">
      <alignment vertical="center"/>
      <protection/>
    </xf>
    <xf numFmtId="3" fontId="0" fillId="0" borderId="0" xfId="0" applyNumberForma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4" fillId="0" borderId="0" xfId="53" applyNumberFormat="1" applyFont="1" applyBorder="1" applyAlignment="1" applyProtection="1">
      <alignment horizontal="left" vertical="center"/>
      <protection/>
    </xf>
    <xf numFmtId="3" fontId="4" fillId="0" borderId="0" xfId="53" applyNumberFormat="1" applyFont="1" applyBorder="1" applyAlignment="1" applyProtection="1">
      <alignment/>
      <protection/>
    </xf>
    <xf numFmtId="3" fontId="4" fillId="0" borderId="0" xfId="53" applyNumberFormat="1" applyFont="1" applyBorder="1" applyAlignment="1" applyProtection="1">
      <alignment wrapText="1"/>
      <protection/>
    </xf>
    <xf numFmtId="3" fontId="1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7" fillId="0" borderId="0" xfId="0" applyNumberFormat="1" applyFont="1" applyBorder="1" applyAlignment="1" applyProtection="1">
      <alignment horizontal="left" vertical="center" wrapText="1"/>
      <protection/>
    </xf>
    <xf numFmtId="3" fontId="7" fillId="0" borderId="0" xfId="0" applyNumberFormat="1" applyFont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>
      <alignment vertical="center" wrapText="1"/>
      <protection/>
    </xf>
    <xf numFmtId="3" fontId="2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0" borderId="11" xfId="0" applyNumberFormat="1" applyFont="1" applyFill="1" applyBorder="1" applyAlignment="1" applyProtection="1">
      <alignment horizontal="right"/>
      <protection/>
    </xf>
    <xf numFmtId="3" fontId="7" fillId="0" borderId="0" xfId="53" applyNumberFormat="1" applyFont="1" applyBorder="1" applyAlignment="1" applyProtection="1">
      <alignment horizontal="left" vertical="top"/>
      <protection/>
    </xf>
    <xf numFmtId="3" fontId="7" fillId="0" borderId="0" xfId="0" applyNumberFormat="1" applyFont="1" applyBorder="1" applyAlignment="1" applyProtection="1">
      <alignment horizontal="left" vertical="center"/>
      <protection/>
    </xf>
    <xf numFmtId="3" fontId="22" fillId="0" borderId="0" xfId="0" applyNumberFormat="1" applyFont="1" applyBorder="1" applyAlignment="1" applyProtection="1">
      <alignment horizontal="left" vertical="center" wrapText="1"/>
      <protection/>
    </xf>
    <xf numFmtId="3" fontId="22" fillId="0" borderId="0" xfId="0" applyNumberFormat="1" applyFont="1" applyBorder="1" applyAlignment="1" applyProtection="1">
      <alignment vertical="center"/>
      <protection/>
    </xf>
    <xf numFmtId="3" fontId="22" fillId="0" borderId="0" xfId="0" applyNumberFormat="1" applyFont="1" applyBorder="1" applyAlignment="1" applyProtection="1">
      <alignment horizontal="left" vertical="center"/>
      <protection/>
    </xf>
    <xf numFmtId="3" fontId="31" fillId="0" borderId="0" xfId="0" applyNumberFormat="1" applyFont="1" applyAlignment="1">
      <alignment/>
    </xf>
    <xf numFmtId="3" fontId="30" fillId="0" borderId="0" xfId="0" applyNumberFormat="1" applyFont="1" applyFill="1" applyAlignment="1">
      <alignment/>
    </xf>
    <xf numFmtId="3" fontId="13" fillId="0" borderId="11" xfId="0" applyNumberFormat="1" applyFont="1" applyFill="1" applyBorder="1" applyAlignment="1" applyProtection="1">
      <alignment horizontal="right"/>
      <protection/>
    </xf>
    <xf numFmtId="3" fontId="7" fillId="0" borderId="11" xfId="0" applyNumberFormat="1" applyFont="1" applyFill="1" applyBorder="1" applyAlignment="1" applyProtection="1">
      <alignment horizontal="left"/>
      <protection/>
    </xf>
    <xf numFmtId="3" fontId="22" fillId="0" borderId="0" xfId="0" applyNumberFormat="1" applyFont="1" applyBorder="1" applyAlignment="1" applyProtection="1">
      <alignment horizontal="left" vertical="top" wrapText="1"/>
      <protection/>
    </xf>
    <xf numFmtId="3" fontId="22" fillId="0" borderId="0" xfId="0" applyNumberFormat="1" applyFont="1" applyBorder="1" applyAlignment="1" applyProtection="1">
      <alignment horizontal="left" vertical="top"/>
      <protection/>
    </xf>
    <xf numFmtId="3" fontId="4" fillId="0" borderId="0" xfId="0" applyNumberFormat="1" applyFont="1" applyBorder="1" applyAlignment="1" applyProtection="1">
      <alignment horizontal="left" vertical="center"/>
      <protection/>
    </xf>
    <xf numFmtId="3" fontId="4" fillId="0" borderId="0" xfId="0" applyNumberFormat="1" applyFont="1" applyBorder="1" applyAlignment="1" applyProtection="1">
      <alignment horizontal="left" vertical="center" wrapText="1"/>
      <protection/>
    </xf>
    <xf numFmtId="3" fontId="32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22" fillId="0" borderId="0" xfId="53" applyNumberFormat="1" applyFont="1" applyBorder="1" applyAlignment="1" applyProtection="1">
      <alignment horizontal="left" vertical="top"/>
      <protection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 applyProtection="1">
      <alignment vertical="top"/>
      <protection/>
    </xf>
    <xf numFmtId="3" fontId="4" fillId="0" borderId="0" xfId="0" applyNumberFormat="1" applyFont="1" applyBorder="1" applyAlignment="1" applyProtection="1">
      <alignment vertical="center"/>
      <protection/>
    </xf>
    <xf numFmtId="3" fontId="4" fillId="14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29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12" fillId="0" borderId="0" xfId="0" applyNumberFormat="1" applyFont="1" applyBorder="1" applyAlignment="1" applyProtection="1">
      <alignment horizontal="left" vertical="center"/>
      <protection/>
    </xf>
    <xf numFmtId="3" fontId="12" fillId="0" borderId="0" xfId="0" applyNumberFormat="1" applyFont="1" applyBorder="1" applyAlignment="1" applyProtection="1">
      <alignment horizontal="left" vertical="top"/>
      <protection/>
    </xf>
    <xf numFmtId="3" fontId="21" fillId="0" borderId="0" xfId="0" applyNumberFormat="1" applyFont="1" applyAlignment="1">
      <alignment/>
    </xf>
    <xf numFmtId="3" fontId="10" fillId="0" borderId="0" xfId="0" applyNumberFormat="1" applyFont="1" applyBorder="1" applyAlignment="1" applyProtection="1">
      <alignment horizontal="left" vertical="center"/>
      <protection/>
    </xf>
    <xf numFmtId="3" fontId="10" fillId="0" borderId="0" xfId="0" applyNumberFormat="1" applyFont="1" applyBorder="1" applyAlignment="1" applyProtection="1">
      <alignment vertical="center"/>
      <protection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10" fillId="0" borderId="0" xfId="0" applyNumberFormat="1" applyFont="1" applyBorder="1" applyAlignment="1" applyProtection="1">
      <alignment horizontal="left" vertical="top"/>
      <protection/>
    </xf>
    <xf numFmtId="3" fontId="10" fillId="0" borderId="0" xfId="0" applyNumberFormat="1" applyFont="1" applyBorder="1" applyAlignment="1" applyProtection="1">
      <alignment vertical="top"/>
      <protection/>
    </xf>
    <xf numFmtId="3" fontId="13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 applyProtection="1">
      <alignment horizontal="left"/>
      <protection/>
    </xf>
    <xf numFmtId="3" fontId="7" fillId="0" borderId="0" xfId="53" applyNumberFormat="1" applyFont="1" applyBorder="1" applyAlignment="1" applyProtection="1">
      <alignment horizontal="left" vertical="center"/>
      <protection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 applyProtection="1">
      <alignment horizontal="left" vertical="top"/>
      <protection/>
    </xf>
    <xf numFmtId="3" fontId="7" fillId="0" borderId="0" xfId="0" applyNumberFormat="1" applyFont="1" applyBorder="1" applyAlignment="1" applyProtection="1">
      <alignment horizontal="left"/>
      <protection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horizontal="left"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0" fontId="17" fillId="14" borderId="0" xfId="54" applyFont="1" applyFill="1" applyBorder="1" applyAlignment="1">
      <alignment horizontal="left" vertical="center"/>
      <protection/>
    </xf>
    <xf numFmtId="3" fontId="36" fillId="0" borderId="0" xfId="0" applyNumberFormat="1" applyFont="1" applyAlignment="1">
      <alignment/>
    </xf>
    <xf numFmtId="0" fontId="7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left" vertical="top"/>
    </xf>
    <xf numFmtId="3" fontId="23" fillId="0" borderId="10" xfId="0" applyNumberFormat="1" applyFont="1" applyFill="1" applyBorder="1" applyAlignment="1" applyProtection="1" quotePrefix="1">
      <alignment horizontal="right"/>
      <protection/>
    </xf>
    <xf numFmtId="3" fontId="27" fillId="0" borderId="11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Fill="1" applyAlignment="1">
      <alignment vertical="center"/>
    </xf>
    <xf numFmtId="3" fontId="27" fillId="0" borderId="0" xfId="0" applyNumberFormat="1" applyFont="1" applyFill="1" applyAlignment="1" applyProtection="1">
      <alignment horizontal="left" vertical="center"/>
      <protection/>
    </xf>
    <xf numFmtId="3" fontId="14" fillId="0" borderId="0" xfId="0" applyNumberFormat="1" applyFont="1" applyFill="1" applyBorder="1" applyAlignment="1" applyProtection="1">
      <alignment/>
      <protection/>
    </xf>
    <xf numFmtId="0" fontId="33" fillId="0" borderId="10" xfId="45" applyFill="1" applyBorder="1" applyAlignment="1" applyProtection="1">
      <alignment vertical="center"/>
      <protection/>
    </xf>
    <xf numFmtId="0" fontId="15" fillId="0" borderId="0" xfId="54" applyFill="1">
      <alignment/>
      <protection/>
    </xf>
    <xf numFmtId="0" fontId="16" fillId="0" borderId="0" xfId="54" applyFont="1" applyFill="1" applyAlignment="1">
      <alignment vertical="center"/>
      <protection/>
    </xf>
    <xf numFmtId="0" fontId="37" fillId="24" borderId="0" xfId="55" applyFont="1" applyFill="1" applyAlignment="1">
      <alignment horizontal="left"/>
      <protection/>
    </xf>
    <xf numFmtId="0" fontId="38" fillId="24" borderId="0" xfId="55" applyFont="1" applyFill="1" applyAlignment="1">
      <alignment horizontal="left"/>
      <protection/>
    </xf>
    <xf numFmtId="0" fontId="39" fillId="24" borderId="0" xfId="55" applyFont="1" applyFill="1" applyAlignment="1">
      <alignment horizontal="lef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xplotación" xfId="53"/>
    <cellStyle name="Normal_Lista Tablas" xfId="54"/>
    <cellStyle name="Normal_Lista Tablas_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3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B6C5DF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DEE7F2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8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6.00390625" style="165" customWidth="1"/>
    <col min="2" max="2" width="8.8515625" style="165" customWidth="1"/>
    <col min="3" max="4" width="11.421875" style="165" customWidth="1"/>
    <col min="5" max="5" width="16.7109375" style="165" customWidth="1"/>
    <col min="6" max="8" width="22.00390625" style="165" customWidth="1"/>
    <col min="9" max="16384" width="11.421875" style="165" customWidth="1"/>
  </cols>
  <sheetData>
    <row r="2" ht="22.5">
      <c r="B2" s="166" t="s">
        <v>0</v>
      </c>
    </row>
    <row r="3" ht="19.5" customHeight="1">
      <c r="B3" s="167" t="s">
        <v>1</v>
      </c>
    </row>
    <row r="4" ht="18" customHeight="1"/>
    <row r="5" spans="2:7" ht="26.25" customHeight="1">
      <c r="B5" s="155" t="s">
        <v>175</v>
      </c>
      <c r="C5" s="2"/>
      <c r="D5" s="2"/>
      <c r="E5" s="2"/>
      <c r="F5" s="2"/>
      <c r="G5" s="2"/>
    </row>
    <row r="6" ht="6" customHeight="1"/>
    <row r="7" spans="2:7" ht="18.75" customHeight="1" thickBot="1">
      <c r="B7" s="3" t="s">
        <v>223</v>
      </c>
      <c r="C7" s="13" t="s">
        <v>230</v>
      </c>
      <c r="D7" s="164"/>
      <c r="E7" s="164"/>
      <c r="F7" s="164"/>
      <c r="G7" s="3"/>
    </row>
    <row r="8" spans="2:7" ht="18.75" customHeight="1" thickBot="1">
      <c r="B8" s="3" t="s">
        <v>2</v>
      </c>
      <c r="C8" s="13" t="s">
        <v>232</v>
      </c>
      <c r="D8" s="164"/>
      <c r="E8" s="164"/>
      <c r="F8" s="164"/>
      <c r="G8" s="3"/>
    </row>
    <row r="9" spans="2:7" ht="18.75" customHeight="1" thickBot="1">
      <c r="B9" s="3" t="s">
        <v>3</v>
      </c>
      <c r="C9" s="13" t="s">
        <v>234</v>
      </c>
      <c r="D9" s="164"/>
      <c r="E9" s="164"/>
      <c r="F9" s="164"/>
      <c r="G9" s="3"/>
    </row>
    <row r="10" spans="2:7" ht="18.75" customHeight="1" thickBot="1">
      <c r="B10" s="3" t="s">
        <v>4</v>
      </c>
      <c r="C10" s="13" t="s">
        <v>236</v>
      </c>
      <c r="D10" s="164"/>
      <c r="E10" s="164"/>
      <c r="F10" s="164"/>
      <c r="G10" s="3"/>
    </row>
    <row r="11" spans="2:7" ht="18.75" customHeight="1" thickBot="1">
      <c r="B11" s="3" t="s">
        <v>215</v>
      </c>
      <c r="C11" s="13" t="s">
        <v>238</v>
      </c>
      <c r="D11" s="3"/>
      <c r="E11" s="3"/>
      <c r="F11" s="3"/>
      <c r="G11" s="3"/>
    </row>
    <row r="12" spans="2:7" ht="18.75" customHeight="1" thickBot="1">
      <c r="B12" s="3" t="s">
        <v>218</v>
      </c>
      <c r="C12" s="13" t="s">
        <v>240</v>
      </c>
      <c r="D12" s="3"/>
      <c r="E12" s="3"/>
      <c r="F12" s="3"/>
      <c r="G12" s="3"/>
    </row>
    <row r="13" spans="2:7" ht="18.75" customHeight="1" thickBot="1">
      <c r="B13" s="3" t="s">
        <v>221</v>
      </c>
      <c r="C13" s="13" t="s">
        <v>242</v>
      </c>
      <c r="D13" s="3"/>
      <c r="E13" s="3"/>
      <c r="F13" s="3"/>
      <c r="G13" s="3"/>
    </row>
    <row r="14" spans="2:7" ht="18.75" customHeight="1" thickBot="1">
      <c r="B14" s="3" t="s">
        <v>222</v>
      </c>
      <c r="C14" s="13" t="s">
        <v>244</v>
      </c>
      <c r="D14" s="3"/>
      <c r="E14" s="3"/>
      <c r="F14" s="3"/>
      <c r="G14" s="3"/>
    </row>
    <row r="15" spans="2:7" ht="21" customHeight="1" thickBot="1">
      <c r="B15" s="3" t="s">
        <v>226</v>
      </c>
      <c r="C15" s="13" t="s">
        <v>246</v>
      </c>
      <c r="D15" s="3"/>
      <c r="E15" s="3"/>
      <c r="F15" s="3"/>
      <c r="G15" s="3"/>
    </row>
    <row r="16" spans="2:7" ht="18.75" customHeight="1" thickBot="1">
      <c r="B16" s="3" t="s">
        <v>227</v>
      </c>
      <c r="C16" s="13" t="s">
        <v>248</v>
      </c>
      <c r="D16" s="164"/>
      <c r="E16" s="164"/>
      <c r="F16" s="164"/>
      <c r="G16" s="3"/>
    </row>
    <row r="17" spans="2:7" ht="18.75" customHeight="1" thickBot="1">
      <c r="B17" s="3" t="s">
        <v>228</v>
      </c>
      <c r="C17" s="13" t="s">
        <v>251</v>
      </c>
      <c r="D17" s="164"/>
      <c r="E17" s="164"/>
      <c r="F17" s="164"/>
      <c r="G17" s="3"/>
    </row>
    <row r="18" spans="2:7" ht="18.75" customHeight="1" thickBot="1">
      <c r="B18" s="3" t="s">
        <v>229</v>
      </c>
      <c r="C18" s="13" t="s">
        <v>253</v>
      </c>
      <c r="D18" s="164"/>
      <c r="E18" s="164"/>
      <c r="F18" s="164"/>
      <c r="G18" s="3"/>
    </row>
  </sheetData>
  <sheetProtection/>
  <hyperlinks>
    <hyperlink ref="C7" location="'Tabla 1'!A1" display="'Tabla 1'!A1"/>
    <hyperlink ref="C8" location="'Tabla 2'!A1" display="'Tabla 2'!A1"/>
    <hyperlink ref="C9" location="'Tabla 3'!A1" display="'Tabla 3'!A1"/>
    <hyperlink ref="C10" location="'Tabla 4'!A1" display="'Tabla 4'!A1"/>
    <hyperlink ref="C11" location="'Tabla 5'!A1" display="'Tabla 5'!A1"/>
    <hyperlink ref="C12" location="'Tabla 6'!A1" display="'Tabla 6'!A1"/>
    <hyperlink ref="C13" location="'Tabla 7'!A1" display="'Tabla 7'!A1"/>
    <hyperlink ref="C14" location="'Tabla 8'!A1" display="'Tabla 8'!A1"/>
    <hyperlink ref="C15" location="'Tabla 9'!A1" display="'Tabla 9'!A1"/>
    <hyperlink ref="C16" location="'Tabla 10'!A1" display="'Tabla 10'!A1"/>
    <hyperlink ref="C16:F16" location="'Tabla 10'!A1" display="'Tabla 10'!A1"/>
    <hyperlink ref="C15:F15" location="'Tabla 9'!A1" display="'Tabla 9'!A1"/>
    <hyperlink ref="C14:F14" location="'Tabla 8'!A1" display="'Tabla 8'!A1"/>
    <hyperlink ref="C13:F13" location="'Tabla 7'!A1" display="'Tabla 7'!A1"/>
    <hyperlink ref="C12:F12" location="'Tabla 6'!A1" display="'Tabla 6'!A1"/>
    <hyperlink ref="C11:F11" location="'Tabla 5'!A1" display="'Tabla 5'!A1"/>
    <hyperlink ref="C10:F10" location="'Tabla 4'!A1" display="'Tabla 4'!A1"/>
    <hyperlink ref="C9:F9" location="'Tabla 3'!A1" display="'Tabla 3'!A1"/>
    <hyperlink ref="C8:F8" location="'Tabla 2'!A1" display="'Tabla 2'!A1"/>
    <hyperlink ref="C7:F7" location="'Tabla 1'!A1" display="'Tabla 1'!A1"/>
    <hyperlink ref="C17" location="'Tabla 10'!A1" display="'Tabla 10'!A1"/>
    <hyperlink ref="C17:F17" location="'Tabla 11'!A1" display="'Tabla 11'!A1"/>
    <hyperlink ref="C18" location="'Tabla 10'!A1" display="'Tabla 10'!A1"/>
    <hyperlink ref="C18:F18" location="'Tabla 12'!A1" display="'Tabla 12'!A1"/>
  </hyperlinks>
  <printOptions/>
  <pageMargins left="0.1968503937007874" right="0.1968503937007874" top="0.2362204724409449" bottom="0.1968503937007874" header="0" footer="0"/>
  <pageSetup fitToHeight="1" fitToWidth="1"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F242"/>
  <sheetViews>
    <sheetView showGridLines="0" showRowColHeaders="0" showZeros="0" zoomScale="85" zoomScaleNormal="85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2.8515625" style="6" customWidth="1"/>
    <col min="2" max="2" width="9.28125" style="10" customWidth="1"/>
    <col min="3" max="3" width="0.5625" style="10" customWidth="1"/>
    <col min="4" max="4" width="8.28125" style="10" customWidth="1"/>
    <col min="5" max="5" width="0.5625" style="10" customWidth="1"/>
    <col min="6" max="6" width="8.8515625" style="10" customWidth="1"/>
    <col min="7" max="7" width="0.5625" style="10" customWidth="1"/>
    <col min="8" max="8" width="7.8515625" style="10" customWidth="1"/>
    <col min="9" max="9" width="0.5625" style="10" customWidth="1"/>
    <col min="10" max="10" width="10.7109375" style="10" customWidth="1"/>
    <col min="11" max="11" width="0.5625" style="10" customWidth="1"/>
    <col min="12" max="12" width="9.7109375" style="10" bestFit="1" customWidth="1"/>
    <col min="13" max="13" width="0.5625" style="10" customWidth="1"/>
    <col min="14" max="14" width="3.57421875" style="10" customWidth="1"/>
    <col min="15" max="15" width="22.28125" style="10" customWidth="1"/>
    <col min="16" max="16" width="0.5625" style="10" customWidth="1"/>
    <col min="17" max="17" width="10.8515625" style="10" customWidth="1"/>
    <col min="18" max="18" width="0.5625" style="10" customWidth="1"/>
    <col min="19" max="19" width="7.7109375" style="10" customWidth="1"/>
    <col min="20" max="20" width="0.5625" style="10" customWidth="1"/>
    <col min="21" max="21" width="8.00390625" style="10" bestFit="1" customWidth="1"/>
    <col min="22" max="22" width="0.5625" style="10" customWidth="1"/>
    <col min="23" max="23" width="7.28125" style="10" bestFit="1" customWidth="1"/>
    <col min="24" max="24" width="0.5625" style="10" customWidth="1"/>
    <col min="25" max="25" width="9.140625" style="10" customWidth="1"/>
    <col min="26" max="16384" width="11.421875" style="6" customWidth="1"/>
  </cols>
  <sheetData>
    <row r="1" ht="6" customHeight="1"/>
    <row r="2" spans="2:58" ht="24.75" customHeight="1">
      <c r="B2" s="168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169" t="s">
        <v>175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4" t="s">
        <v>247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5" t="s">
        <v>219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5" s="16" customFormat="1" ht="17.25" customHeight="1">
      <c r="B7" s="14" t="s">
        <v>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2:25" s="16" customFormat="1" ht="17.25" customHeight="1">
      <c r="B8" s="15" t="s">
        <v>74</v>
      </c>
      <c r="C8" s="15"/>
      <c r="D8" s="17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2:25" s="25" customFormat="1" ht="3.75" customHeight="1">
      <c r="B9" s="20"/>
      <c r="C9" s="20"/>
      <c r="D9" s="20"/>
      <c r="E9" s="20"/>
      <c r="F9" s="20"/>
      <c r="G9" s="20"/>
      <c r="H9" s="20"/>
      <c r="I9" s="20"/>
      <c r="J9" s="20"/>
      <c r="K9" s="21"/>
      <c r="L9" s="22"/>
      <c r="M9" s="23"/>
      <c r="N9" s="24"/>
      <c r="O9" s="24"/>
      <c r="Q9" s="20"/>
      <c r="R9" s="20"/>
      <c r="S9" s="20"/>
      <c r="T9" s="20"/>
      <c r="U9" s="20"/>
      <c r="V9" s="20"/>
      <c r="W9" s="20"/>
      <c r="X9" s="20"/>
      <c r="Y9" s="20"/>
    </row>
    <row r="10" spans="2:25" s="31" customFormat="1" ht="12" customHeight="1">
      <c r="B10" s="26" t="s">
        <v>7</v>
      </c>
      <c r="C10" s="27"/>
      <c r="D10" s="27"/>
      <c r="E10" s="27"/>
      <c r="F10" s="27"/>
      <c r="G10" s="27"/>
      <c r="H10" s="27"/>
      <c r="I10" s="27"/>
      <c r="J10" s="27"/>
      <c r="K10" s="21"/>
      <c r="L10" s="28" t="s">
        <v>6</v>
      </c>
      <c r="M10" s="29"/>
      <c r="N10" s="30" t="s">
        <v>72</v>
      </c>
      <c r="O10" s="30"/>
      <c r="Q10" s="26" t="s">
        <v>16</v>
      </c>
      <c r="R10" s="27"/>
      <c r="S10" s="27"/>
      <c r="T10" s="27"/>
      <c r="U10" s="27"/>
      <c r="V10" s="27"/>
      <c r="W10" s="27"/>
      <c r="X10" s="27"/>
      <c r="Y10" s="26"/>
    </row>
    <row r="11" spans="2:15" s="31" customFormat="1" ht="2.25" customHeight="1">
      <c r="B11" s="32"/>
      <c r="C11" s="32"/>
      <c r="D11" s="32"/>
      <c r="E11" s="32"/>
      <c r="F11" s="32"/>
      <c r="G11" s="32"/>
      <c r="H11" s="32"/>
      <c r="I11" s="32"/>
      <c r="J11" s="32"/>
      <c r="K11" s="33"/>
      <c r="L11" s="27"/>
      <c r="M11" s="32"/>
      <c r="N11" s="27"/>
      <c r="O11" s="27"/>
    </row>
    <row r="12" spans="2:25" s="31" customFormat="1" ht="11.25">
      <c r="B12" s="34" t="s">
        <v>8</v>
      </c>
      <c r="C12" s="21"/>
      <c r="D12" s="35" t="s">
        <v>180</v>
      </c>
      <c r="E12" s="21"/>
      <c r="F12" s="35" t="s">
        <v>181</v>
      </c>
      <c r="G12" s="21"/>
      <c r="H12" s="35" t="s">
        <v>182</v>
      </c>
      <c r="I12" s="21"/>
      <c r="J12" s="35" t="s">
        <v>183</v>
      </c>
      <c r="K12" s="21"/>
      <c r="L12" s="34"/>
      <c r="M12" s="36"/>
      <c r="N12" s="34" t="s">
        <v>73</v>
      </c>
      <c r="O12" s="34"/>
      <c r="Q12" s="35" t="s">
        <v>183</v>
      </c>
      <c r="R12" s="21"/>
      <c r="S12" s="35" t="s">
        <v>182</v>
      </c>
      <c r="T12" s="21"/>
      <c r="U12" s="35" t="s">
        <v>181</v>
      </c>
      <c r="V12" s="21"/>
      <c r="W12" s="35" t="s">
        <v>180</v>
      </c>
      <c r="X12" s="21"/>
      <c r="Y12" s="34" t="s">
        <v>8</v>
      </c>
    </row>
    <row r="13" spans="2:25" s="37" customFormat="1" ht="2.25" customHeight="1">
      <c r="B13" s="36"/>
      <c r="C13" s="21"/>
      <c r="D13" s="21"/>
      <c r="E13" s="21"/>
      <c r="F13" s="21"/>
      <c r="G13" s="21"/>
      <c r="H13" s="21"/>
      <c r="I13" s="21"/>
      <c r="J13" s="21"/>
      <c r="K13" s="21"/>
      <c r="L13" s="34"/>
      <c r="M13" s="36"/>
      <c r="N13" s="34"/>
      <c r="O13" s="34"/>
      <c r="Q13" s="21"/>
      <c r="R13" s="21"/>
      <c r="S13" s="21"/>
      <c r="T13" s="21"/>
      <c r="U13" s="21"/>
      <c r="V13" s="21"/>
      <c r="W13" s="21"/>
      <c r="X13" s="21"/>
      <c r="Y13" s="36"/>
    </row>
    <row r="14" spans="2:25" s="37" customFormat="1" ht="11.25">
      <c r="B14" s="38" t="s">
        <v>9</v>
      </c>
      <c r="C14" s="21"/>
      <c r="D14" s="39" t="s">
        <v>9</v>
      </c>
      <c r="E14" s="40"/>
      <c r="F14" s="39" t="s">
        <v>187</v>
      </c>
      <c r="G14" s="21"/>
      <c r="H14" s="41" t="s">
        <v>190</v>
      </c>
      <c r="I14" s="21"/>
      <c r="J14" s="35" t="s">
        <v>193</v>
      </c>
      <c r="K14" s="21"/>
      <c r="L14" s="34"/>
      <c r="M14" s="36"/>
      <c r="N14" s="34"/>
      <c r="O14" s="34"/>
      <c r="Q14" s="35" t="s">
        <v>193</v>
      </c>
      <c r="R14" s="21"/>
      <c r="S14" s="41" t="s">
        <v>190</v>
      </c>
      <c r="T14" s="40"/>
      <c r="U14" s="39" t="s">
        <v>187</v>
      </c>
      <c r="V14" s="21"/>
      <c r="W14" s="39" t="s">
        <v>9</v>
      </c>
      <c r="X14" s="21"/>
      <c r="Y14" s="38" t="s">
        <v>9</v>
      </c>
    </row>
    <row r="15" spans="2:25" s="44" customFormat="1" ht="11.25">
      <c r="B15" s="42" t="s">
        <v>195</v>
      </c>
      <c r="C15" s="40"/>
      <c r="D15" s="39" t="s">
        <v>186</v>
      </c>
      <c r="E15" s="40"/>
      <c r="F15" s="39" t="s">
        <v>188</v>
      </c>
      <c r="G15" s="40"/>
      <c r="H15" s="41" t="s">
        <v>191</v>
      </c>
      <c r="I15" s="21"/>
      <c r="J15" s="39" t="s">
        <v>213</v>
      </c>
      <c r="K15" s="21"/>
      <c r="L15" s="30"/>
      <c r="M15" s="43"/>
      <c r="N15" s="30"/>
      <c r="O15" s="30"/>
      <c r="Q15" s="39" t="s">
        <v>213</v>
      </c>
      <c r="R15" s="40"/>
      <c r="S15" s="39" t="s">
        <v>191</v>
      </c>
      <c r="T15" s="40"/>
      <c r="U15" s="39" t="s">
        <v>188</v>
      </c>
      <c r="V15" s="40"/>
      <c r="W15" s="39" t="s">
        <v>186</v>
      </c>
      <c r="X15" s="21"/>
      <c r="Y15" s="42" t="s">
        <v>195</v>
      </c>
    </row>
    <row r="16" spans="2:25" s="44" customFormat="1" ht="11.25">
      <c r="B16" s="42" t="s">
        <v>194</v>
      </c>
      <c r="C16" s="40"/>
      <c r="D16" s="39" t="s">
        <v>184</v>
      </c>
      <c r="E16" s="40"/>
      <c r="F16" s="39" t="s">
        <v>189</v>
      </c>
      <c r="G16" s="40"/>
      <c r="H16" s="41" t="s">
        <v>185</v>
      </c>
      <c r="I16" s="21"/>
      <c r="J16" s="39" t="s">
        <v>192</v>
      </c>
      <c r="K16" s="21"/>
      <c r="L16" s="30"/>
      <c r="M16" s="43"/>
      <c r="N16" s="30"/>
      <c r="O16" s="30"/>
      <c r="Q16" s="39" t="s">
        <v>192</v>
      </c>
      <c r="R16" s="40"/>
      <c r="S16" s="39" t="s">
        <v>185</v>
      </c>
      <c r="T16" s="40"/>
      <c r="U16" s="39" t="s">
        <v>189</v>
      </c>
      <c r="V16" s="40"/>
      <c r="W16" s="39" t="s">
        <v>184</v>
      </c>
      <c r="X16" s="21"/>
      <c r="Y16" s="42" t="s">
        <v>194</v>
      </c>
    </row>
    <row r="17" spans="2:25" s="48" customFormat="1" ht="2.25" customHeight="1">
      <c r="B17" s="45"/>
      <c r="C17" s="46"/>
      <c r="D17" s="47"/>
      <c r="E17" s="46"/>
      <c r="F17" s="47"/>
      <c r="G17" s="46"/>
      <c r="H17" s="47"/>
      <c r="I17" s="46"/>
      <c r="J17" s="47"/>
      <c r="K17" s="46"/>
      <c r="Q17" s="45"/>
      <c r="R17" s="46"/>
      <c r="S17" s="47"/>
      <c r="T17" s="46"/>
      <c r="U17" s="47"/>
      <c r="V17" s="46"/>
      <c r="W17" s="47"/>
      <c r="X17" s="46"/>
      <c r="Y17" s="47"/>
    </row>
    <row r="18" spans="2:56" s="31" customFormat="1" ht="12" customHeight="1">
      <c r="B18" s="49"/>
      <c r="C18" s="50"/>
      <c r="D18" s="49"/>
      <c r="E18" s="50"/>
      <c r="F18" s="49"/>
      <c r="G18" s="50"/>
      <c r="H18" s="49"/>
      <c r="I18" s="50"/>
      <c r="J18" s="49"/>
      <c r="K18" s="50"/>
      <c r="L18" s="37" t="s">
        <v>10</v>
      </c>
      <c r="M18" s="37" t="s">
        <v>11</v>
      </c>
      <c r="N18" s="37"/>
      <c r="O18" s="37"/>
      <c r="P18" s="51"/>
      <c r="Q18" s="49">
        <f>SUM(Q19:Q21)</f>
        <v>4473</v>
      </c>
      <c r="R18" s="51"/>
      <c r="S18" s="49">
        <f>SUM(S19:S21)</f>
        <v>46416</v>
      </c>
      <c r="T18" s="51"/>
      <c r="U18" s="49">
        <f>SUM(U19:U21)</f>
        <v>106330</v>
      </c>
      <c r="V18" s="51"/>
      <c r="W18" s="49">
        <f>SUM(W19:W21)</f>
        <v>39901</v>
      </c>
      <c r="X18" s="51"/>
      <c r="Y18" s="49">
        <f>SUM(Q18:W18)</f>
        <v>197120</v>
      </c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</row>
    <row r="19" spans="2:56" s="56" customFormat="1" ht="12" customHeight="1">
      <c r="B19" s="52"/>
      <c r="C19" s="53"/>
      <c r="D19" s="52"/>
      <c r="E19" s="53"/>
      <c r="F19" s="52"/>
      <c r="G19" s="53"/>
      <c r="H19" s="52"/>
      <c r="I19" s="53"/>
      <c r="J19" s="52"/>
      <c r="K19" s="53"/>
      <c r="L19" s="54" t="s">
        <v>66</v>
      </c>
      <c r="M19" s="54"/>
      <c r="N19" s="54" t="s">
        <v>67</v>
      </c>
      <c r="O19" s="54"/>
      <c r="P19" s="55"/>
      <c r="Q19" s="55">
        <v>84</v>
      </c>
      <c r="R19" s="55"/>
      <c r="S19" s="55">
        <v>4892</v>
      </c>
      <c r="T19" s="55"/>
      <c r="U19" s="55">
        <v>3150</v>
      </c>
      <c r="V19" s="55"/>
      <c r="W19" s="55">
        <v>2491</v>
      </c>
      <c r="X19" s="55"/>
      <c r="Y19" s="55">
        <f>SUM(Q19:W19)</f>
        <v>10617</v>
      </c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</row>
    <row r="20" spans="2:56" s="56" customFormat="1" ht="12" customHeight="1">
      <c r="B20" s="52"/>
      <c r="C20" s="53"/>
      <c r="D20" s="52"/>
      <c r="E20" s="53"/>
      <c r="F20" s="52"/>
      <c r="G20" s="53"/>
      <c r="H20" s="52"/>
      <c r="I20" s="53"/>
      <c r="J20" s="52"/>
      <c r="K20" s="53"/>
      <c r="L20" s="54" t="s">
        <v>68</v>
      </c>
      <c r="M20" s="54"/>
      <c r="N20" s="54" t="s">
        <v>69</v>
      </c>
      <c r="O20" s="54"/>
      <c r="P20" s="55"/>
      <c r="Q20" s="55">
        <v>0</v>
      </c>
      <c r="R20" s="55"/>
      <c r="S20" s="55">
        <v>203</v>
      </c>
      <c r="T20" s="55"/>
      <c r="U20" s="55">
        <v>0</v>
      </c>
      <c r="V20" s="55"/>
      <c r="W20" s="55">
        <v>0</v>
      </c>
      <c r="X20" s="55"/>
      <c r="Y20" s="55">
        <f>SUM(Q20:W20)</f>
        <v>203</v>
      </c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</row>
    <row r="21" spans="2:56" s="56" customFormat="1" ht="12" customHeight="1">
      <c r="B21" s="52"/>
      <c r="C21" s="53"/>
      <c r="D21" s="52"/>
      <c r="E21" s="53"/>
      <c r="F21" s="52"/>
      <c r="G21" s="53"/>
      <c r="H21" s="52"/>
      <c r="I21" s="53"/>
      <c r="J21" s="52"/>
      <c r="K21" s="53"/>
      <c r="L21" s="54" t="s">
        <v>70</v>
      </c>
      <c r="M21" s="54"/>
      <c r="N21" s="54" t="s">
        <v>71</v>
      </c>
      <c r="O21" s="54"/>
      <c r="P21" s="55"/>
      <c r="Q21" s="55">
        <v>4389</v>
      </c>
      <c r="R21" s="55"/>
      <c r="S21" s="55">
        <v>41321</v>
      </c>
      <c r="T21" s="55"/>
      <c r="U21" s="55">
        <v>103180</v>
      </c>
      <c r="V21" s="55"/>
      <c r="W21" s="55">
        <v>37410</v>
      </c>
      <c r="X21" s="55"/>
      <c r="Y21" s="55">
        <f>SUM(Q21:W21)</f>
        <v>186300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</row>
    <row r="22" spans="2:56" s="31" customFormat="1" ht="12" customHeight="1">
      <c r="B22" s="49">
        <f>SUM(D22:J22)</f>
        <v>60185</v>
      </c>
      <c r="C22" s="50"/>
      <c r="D22" s="49">
        <v>10845</v>
      </c>
      <c r="E22" s="50"/>
      <c r="F22" s="49">
        <v>27417</v>
      </c>
      <c r="G22" s="50"/>
      <c r="H22" s="49">
        <v>20457</v>
      </c>
      <c r="I22" s="50"/>
      <c r="J22" s="49">
        <v>1466</v>
      </c>
      <c r="K22" s="50"/>
      <c r="L22" s="37" t="s">
        <v>12</v>
      </c>
      <c r="M22" s="37" t="s">
        <v>13</v>
      </c>
      <c r="N22" s="54"/>
      <c r="O22" s="37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</row>
    <row r="23" spans="2:56" s="62" customFormat="1" ht="12" customHeight="1">
      <c r="B23" s="57">
        <f>SUM(D23:J23)</f>
        <v>136935</v>
      </c>
      <c r="C23" s="58"/>
      <c r="D23" s="57">
        <f>W18-D22</f>
        <v>29056</v>
      </c>
      <c r="E23" s="58"/>
      <c r="F23" s="57">
        <f>U18-F22</f>
        <v>78913</v>
      </c>
      <c r="G23" s="58"/>
      <c r="H23" s="57">
        <f>S18-H22</f>
        <v>25959</v>
      </c>
      <c r="I23" s="58"/>
      <c r="J23" s="57">
        <f>Q18-J22</f>
        <v>3007</v>
      </c>
      <c r="K23" s="58"/>
      <c r="L23" s="59" t="s">
        <v>176</v>
      </c>
      <c r="M23" s="59" t="s">
        <v>177</v>
      </c>
      <c r="N23" s="60"/>
      <c r="O23" s="59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</row>
    <row r="24" spans="2:56" s="31" customFormat="1" ht="12" customHeight="1">
      <c r="B24" s="49">
        <f>SUM(D24:J24)</f>
        <v>18206</v>
      </c>
      <c r="C24" s="50"/>
      <c r="D24" s="49">
        <v>5836</v>
      </c>
      <c r="E24" s="50"/>
      <c r="F24" s="49">
        <v>6717</v>
      </c>
      <c r="G24" s="50"/>
      <c r="H24" s="49">
        <v>5321</v>
      </c>
      <c r="I24" s="50"/>
      <c r="J24" s="49">
        <v>332</v>
      </c>
      <c r="K24" s="50"/>
      <c r="L24" s="37" t="s">
        <v>14</v>
      </c>
      <c r="M24" s="37" t="s">
        <v>15</v>
      </c>
      <c r="N24" s="37"/>
      <c r="O24" s="37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</row>
    <row r="25" spans="2:56" s="67" customFormat="1" ht="12" customHeight="1" thickBot="1">
      <c r="B25" s="63">
        <f>SUM(D25:J25)</f>
        <v>118729</v>
      </c>
      <c r="C25" s="64"/>
      <c r="D25" s="63">
        <f>D23-D24</f>
        <v>23220</v>
      </c>
      <c r="E25" s="64"/>
      <c r="F25" s="63">
        <f>F23-F24</f>
        <v>72196</v>
      </c>
      <c r="G25" s="64"/>
      <c r="H25" s="63">
        <f>H23-H24</f>
        <v>20638</v>
      </c>
      <c r="I25" s="64"/>
      <c r="J25" s="63">
        <f>J23-J24</f>
        <v>2675</v>
      </c>
      <c r="K25" s="64"/>
      <c r="L25" s="65" t="s">
        <v>178</v>
      </c>
      <c r="M25" s="65" t="s">
        <v>179</v>
      </c>
      <c r="N25" s="65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</row>
    <row r="26" spans="2:25" s="68" customFormat="1" ht="21" customHeight="1">
      <c r="B26" s="15" t="s">
        <v>24</v>
      </c>
      <c r="C26" s="15"/>
      <c r="D26" s="17"/>
      <c r="E26" s="18"/>
      <c r="F26" s="18"/>
      <c r="G26" s="18"/>
      <c r="H26" s="18"/>
      <c r="I26" s="18"/>
      <c r="J26" s="18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2:25" s="68" customFormat="1" ht="3.75" customHeight="1">
      <c r="B27" s="20"/>
      <c r="C27" s="20"/>
      <c r="D27" s="20"/>
      <c r="E27" s="20"/>
      <c r="F27" s="20"/>
      <c r="G27" s="20"/>
      <c r="H27" s="20"/>
      <c r="I27" s="20"/>
      <c r="J27" s="20"/>
      <c r="K27" s="21"/>
      <c r="L27" s="22"/>
      <c r="M27" s="23"/>
      <c r="N27" s="24"/>
      <c r="O27" s="24"/>
      <c r="P27" s="25"/>
      <c r="Q27" s="20"/>
      <c r="R27" s="20"/>
      <c r="S27" s="20"/>
      <c r="T27" s="20"/>
      <c r="U27" s="20"/>
      <c r="V27" s="20"/>
      <c r="W27" s="20"/>
      <c r="X27" s="20"/>
      <c r="Y27" s="20"/>
    </row>
    <row r="28" spans="2:25" s="31" customFormat="1" ht="12" customHeight="1">
      <c r="B28" s="26" t="s">
        <v>7</v>
      </c>
      <c r="C28" s="27"/>
      <c r="D28" s="27"/>
      <c r="E28" s="27"/>
      <c r="F28" s="27"/>
      <c r="G28" s="27"/>
      <c r="H28" s="27"/>
      <c r="I28" s="27"/>
      <c r="J28" s="27"/>
      <c r="K28" s="21"/>
      <c r="L28" s="28" t="s">
        <v>6</v>
      </c>
      <c r="M28" s="29"/>
      <c r="N28" s="30" t="s">
        <v>72</v>
      </c>
      <c r="O28" s="30"/>
      <c r="Q28" s="26" t="s">
        <v>16</v>
      </c>
      <c r="R28" s="27"/>
      <c r="S28" s="27"/>
      <c r="T28" s="27"/>
      <c r="U28" s="27"/>
      <c r="V28" s="27"/>
      <c r="W28" s="27"/>
      <c r="X28" s="27"/>
      <c r="Y28" s="26"/>
    </row>
    <row r="29" spans="2:15" s="31" customFormat="1" ht="2.25" customHeight="1">
      <c r="B29" s="32"/>
      <c r="C29" s="32"/>
      <c r="D29" s="32"/>
      <c r="E29" s="32"/>
      <c r="F29" s="32"/>
      <c r="G29" s="32"/>
      <c r="H29" s="32"/>
      <c r="I29" s="32"/>
      <c r="J29" s="32"/>
      <c r="K29" s="33"/>
      <c r="L29" s="27"/>
      <c r="M29" s="32"/>
      <c r="N29" s="27"/>
      <c r="O29" s="27"/>
    </row>
    <row r="30" spans="2:25" s="31" customFormat="1" ht="11.25">
      <c r="B30" s="34" t="s">
        <v>8</v>
      </c>
      <c r="C30" s="21"/>
      <c r="D30" s="35" t="s">
        <v>180</v>
      </c>
      <c r="E30" s="21"/>
      <c r="F30" s="35" t="s">
        <v>181</v>
      </c>
      <c r="G30" s="21"/>
      <c r="H30" s="35" t="s">
        <v>182</v>
      </c>
      <c r="I30" s="21"/>
      <c r="J30" s="35" t="s">
        <v>183</v>
      </c>
      <c r="K30" s="21"/>
      <c r="L30" s="34"/>
      <c r="M30" s="36"/>
      <c r="N30" s="34" t="s">
        <v>73</v>
      </c>
      <c r="O30" s="34"/>
      <c r="Q30" s="35" t="s">
        <v>183</v>
      </c>
      <c r="R30" s="21"/>
      <c r="S30" s="35" t="s">
        <v>182</v>
      </c>
      <c r="T30" s="21"/>
      <c r="U30" s="35" t="s">
        <v>181</v>
      </c>
      <c r="V30" s="21"/>
      <c r="W30" s="35" t="s">
        <v>180</v>
      </c>
      <c r="X30" s="21"/>
      <c r="Y30" s="34" t="s">
        <v>8</v>
      </c>
    </row>
    <row r="31" spans="2:25" s="37" customFormat="1" ht="2.25" customHeight="1">
      <c r="B31" s="36"/>
      <c r="C31" s="21"/>
      <c r="D31" s="21"/>
      <c r="E31" s="21"/>
      <c r="F31" s="21"/>
      <c r="G31" s="21"/>
      <c r="H31" s="21"/>
      <c r="I31" s="21"/>
      <c r="J31" s="21"/>
      <c r="K31" s="21"/>
      <c r="L31" s="34"/>
      <c r="M31" s="36"/>
      <c r="N31" s="34"/>
      <c r="O31" s="34"/>
      <c r="Q31" s="21"/>
      <c r="R31" s="21"/>
      <c r="S31" s="21"/>
      <c r="T31" s="21"/>
      <c r="U31" s="21"/>
      <c r="V31" s="21"/>
      <c r="W31" s="21"/>
      <c r="X31" s="21"/>
      <c r="Y31" s="36"/>
    </row>
    <row r="32" spans="2:25" s="37" customFormat="1" ht="11.25">
      <c r="B32" s="38" t="s">
        <v>9</v>
      </c>
      <c r="C32" s="21"/>
      <c r="D32" s="39" t="s">
        <v>9</v>
      </c>
      <c r="E32" s="40"/>
      <c r="F32" s="39" t="s">
        <v>187</v>
      </c>
      <c r="G32" s="21"/>
      <c r="H32" s="41" t="s">
        <v>190</v>
      </c>
      <c r="I32" s="21"/>
      <c r="J32" s="35" t="s">
        <v>193</v>
      </c>
      <c r="K32" s="21"/>
      <c r="L32" s="34"/>
      <c r="M32" s="36"/>
      <c r="N32" s="34"/>
      <c r="O32" s="34"/>
      <c r="Q32" s="35" t="s">
        <v>193</v>
      </c>
      <c r="R32" s="21"/>
      <c r="S32" s="41" t="s">
        <v>190</v>
      </c>
      <c r="T32" s="40"/>
      <c r="U32" s="39" t="s">
        <v>187</v>
      </c>
      <c r="V32" s="21"/>
      <c r="W32" s="39" t="s">
        <v>9</v>
      </c>
      <c r="X32" s="21"/>
      <c r="Y32" s="38" t="s">
        <v>9</v>
      </c>
    </row>
    <row r="33" spans="2:25" s="44" customFormat="1" ht="11.25">
      <c r="B33" s="42" t="s">
        <v>195</v>
      </c>
      <c r="C33" s="40"/>
      <c r="D33" s="39" t="s">
        <v>186</v>
      </c>
      <c r="E33" s="40"/>
      <c r="F33" s="39" t="s">
        <v>188</v>
      </c>
      <c r="G33" s="40"/>
      <c r="H33" s="41" t="s">
        <v>191</v>
      </c>
      <c r="I33" s="21"/>
      <c r="J33" s="39" t="s">
        <v>213</v>
      </c>
      <c r="K33" s="21"/>
      <c r="L33" s="30"/>
      <c r="M33" s="43"/>
      <c r="N33" s="30"/>
      <c r="O33" s="30"/>
      <c r="Q33" s="39" t="s">
        <v>213</v>
      </c>
      <c r="R33" s="40"/>
      <c r="S33" s="39" t="s">
        <v>191</v>
      </c>
      <c r="T33" s="40"/>
      <c r="U33" s="39" t="s">
        <v>188</v>
      </c>
      <c r="V33" s="40"/>
      <c r="W33" s="39" t="s">
        <v>186</v>
      </c>
      <c r="X33" s="21"/>
      <c r="Y33" s="42" t="s">
        <v>195</v>
      </c>
    </row>
    <row r="34" spans="2:25" s="44" customFormat="1" ht="11.25">
      <c r="B34" s="42" t="s">
        <v>194</v>
      </c>
      <c r="C34" s="40"/>
      <c r="D34" s="39" t="s">
        <v>184</v>
      </c>
      <c r="E34" s="40"/>
      <c r="F34" s="39" t="s">
        <v>189</v>
      </c>
      <c r="G34" s="40"/>
      <c r="H34" s="41" t="s">
        <v>185</v>
      </c>
      <c r="I34" s="21"/>
      <c r="J34" s="39" t="s">
        <v>192</v>
      </c>
      <c r="K34" s="21"/>
      <c r="L34" s="30"/>
      <c r="M34" s="43"/>
      <c r="N34" s="30"/>
      <c r="O34" s="30"/>
      <c r="Q34" s="39" t="s">
        <v>192</v>
      </c>
      <c r="R34" s="40"/>
      <c r="S34" s="39" t="s">
        <v>185</v>
      </c>
      <c r="T34" s="40"/>
      <c r="U34" s="39" t="s">
        <v>189</v>
      </c>
      <c r="V34" s="40"/>
      <c r="W34" s="39" t="s">
        <v>184</v>
      </c>
      <c r="X34" s="21"/>
      <c r="Y34" s="42" t="s">
        <v>194</v>
      </c>
    </row>
    <row r="35" spans="2:25" s="68" customFormat="1" ht="2.25" customHeight="1">
      <c r="B35" s="45"/>
      <c r="C35" s="46"/>
      <c r="D35" s="47"/>
      <c r="E35" s="46"/>
      <c r="F35" s="47"/>
      <c r="G35" s="46"/>
      <c r="H35" s="47"/>
      <c r="I35" s="46"/>
      <c r="J35" s="47"/>
      <c r="K35" s="46"/>
      <c r="L35" s="48"/>
      <c r="M35" s="48"/>
      <c r="N35" s="48"/>
      <c r="O35" s="48"/>
      <c r="P35" s="48"/>
      <c r="Q35" s="45"/>
      <c r="R35" s="46"/>
      <c r="S35" s="47"/>
      <c r="T35" s="46"/>
      <c r="U35" s="47"/>
      <c r="V35" s="46"/>
      <c r="W35" s="47"/>
      <c r="X35" s="46"/>
      <c r="Y35" s="47"/>
    </row>
    <row r="36" spans="2:25" s="68" customFormat="1" ht="12" customHeight="1">
      <c r="B36" s="49"/>
      <c r="C36" s="50"/>
      <c r="D36" s="49"/>
      <c r="E36" s="50"/>
      <c r="F36" s="49"/>
      <c r="G36" s="50"/>
      <c r="H36" s="49"/>
      <c r="I36" s="50"/>
      <c r="J36" s="49"/>
      <c r="K36" s="50"/>
      <c r="L36" s="69" t="s">
        <v>176</v>
      </c>
      <c r="M36" s="70" t="s">
        <v>177</v>
      </c>
      <c r="N36" s="71"/>
      <c r="O36" s="37"/>
      <c r="P36" s="51"/>
      <c r="Q36" s="51">
        <f>J23</f>
        <v>3007</v>
      </c>
      <c r="R36" s="51"/>
      <c r="S36" s="51">
        <f>H23</f>
        <v>25959</v>
      </c>
      <c r="T36" s="51"/>
      <c r="U36" s="51">
        <f>F23</f>
        <v>78913</v>
      </c>
      <c r="V36" s="51"/>
      <c r="W36" s="51">
        <f>D23</f>
        <v>29056</v>
      </c>
      <c r="X36" s="51"/>
      <c r="Y36" s="51">
        <f>SUM(Q36:W36)</f>
        <v>136935</v>
      </c>
    </row>
    <row r="37" spans="2:25" s="77" customFormat="1" ht="12" customHeight="1">
      <c r="B37" s="72"/>
      <c r="C37" s="73"/>
      <c r="D37" s="72"/>
      <c r="E37" s="74"/>
      <c r="F37" s="72"/>
      <c r="G37" s="74"/>
      <c r="H37" s="72"/>
      <c r="I37" s="74"/>
      <c r="J37" s="72"/>
      <c r="K37" s="74"/>
      <c r="L37" s="75" t="s">
        <v>178</v>
      </c>
      <c r="M37" s="76" t="s">
        <v>179</v>
      </c>
      <c r="N37" s="72"/>
      <c r="O37" s="72"/>
      <c r="P37" s="73"/>
      <c r="Q37" s="72">
        <f>J25</f>
        <v>2675</v>
      </c>
      <c r="R37" s="73"/>
      <c r="S37" s="72">
        <f>H25</f>
        <v>20638</v>
      </c>
      <c r="T37" s="73"/>
      <c r="U37" s="72">
        <f>F25</f>
        <v>72196</v>
      </c>
      <c r="V37" s="73"/>
      <c r="W37" s="72">
        <f>D25</f>
        <v>23220</v>
      </c>
      <c r="X37" s="73"/>
      <c r="Y37" s="72">
        <f>SUM(Q37:W37)</f>
        <v>118729</v>
      </c>
    </row>
    <row r="38" spans="2:25" s="68" customFormat="1" ht="12" customHeight="1">
      <c r="B38" s="78">
        <f>SUM(D38:J38)</f>
        <v>118514</v>
      </c>
      <c r="C38" s="51"/>
      <c r="D38" s="78">
        <f>D39+D40</f>
        <v>23164</v>
      </c>
      <c r="E38" s="50"/>
      <c r="F38" s="78">
        <f>F39+F40</f>
        <v>72062</v>
      </c>
      <c r="G38" s="50"/>
      <c r="H38" s="78">
        <f>H39+H40</f>
        <v>20627</v>
      </c>
      <c r="I38" s="50"/>
      <c r="J38" s="78">
        <f>J39+J40</f>
        <v>2661</v>
      </c>
      <c r="K38" s="50"/>
      <c r="L38" s="79" t="s">
        <v>17</v>
      </c>
      <c r="M38" s="79" t="s">
        <v>18</v>
      </c>
      <c r="N38" s="79"/>
      <c r="O38" s="37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2:25" s="68" customFormat="1" ht="12" customHeight="1">
      <c r="B39" s="80">
        <f>SUM(D39:J39)</f>
        <v>91822</v>
      </c>
      <c r="C39" s="81"/>
      <c r="D39" s="80">
        <v>17293</v>
      </c>
      <c r="E39" s="82"/>
      <c r="F39" s="80">
        <v>56634</v>
      </c>
      <c r="G39" s="82"/>
      <c r="H39" s="80">
        <v>15816</v>
      </c>
      <c r="I39" s="82"/>
      <c r="J39" s="80">
        <v>2079</v>
      </c>
      <c r="K39" s="82"/>
      <c r="L39" s="69" t="s">
        <v>76</v>
      </c>
      <c r="M39" s="69"/>
      <c r="N39" s="69" t="s">
        <v>77</v>
      </c>
      <c r="O39" s="37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2:25" s="68" customFormat="1" ht="12" customHeight="1">
      <c r="B40" s="49">
        <f>SUM(D40:J40)</f>
        <v>26692</v>
      </c>
      <c r="C40" s="51"/>
      <c r="D40" s="49">
        <f>D42+D43</f>
        <v>5871</v>
      </c>
      <c r="E40" s="50"/>
      <c r="F40" s="49">
        <f>F42+F43</f>
        <v>15428</v>
      </c>
      <c r="G40" s="50"/>
      <c r="H40" s="49">
        <f>H42+H43</f>
        <v>4811</v>
      </c>
      <c r="I40" s="50"/>
      <c r="J40" s="49">
        <f>J42+J43</f>
        <v>582</v>
      </c>
      <c r="K40" s="50"/>
      <c r="L40" s="79" t="s">
        <v>78</v>
      </c>
      <c r="M40" s="79"/>
      <c r="N40" s="79" t="s">
        <v>79</v>
      </c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2:25" s="86" customFormat="1" ht="12" customHeight="1">
      <c r="B41" s="83"/>
      <c r="C41" s="84"/>
      <c r="D41" s="83"/>
      <c r="E41" s="84"/>
      <c r="F41" s="83"/>
      <c r="G41" s="84"/>
      <c r="H41" s="83"/>
      <c r="I41" s="84"/>
      <c r="J41" s="83"/>
      <c r="K41" s="84"/>
      <c r="L41" s="79"/>
      <c r="M41" s="79"/>
      <c r="N41" s="85" t="s">
        <v>80</v>
      </c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2:25" s="90" customFormat="1" ht="12" customHeight="1">
      <c r="B42" s="87">
        <f>SUM(D42:J42)</f>
        <v>17433</v>
      </c>
      <c r="C42" s="87"/>
      <c r="D42" s="87">
        <v>2012</v>
      </c>
      <c r="E42" s="87"/>
      <c r="F42" s="87">
        <v>10504</v>
      </c>
      <c r="G42" s="87"/>
      <c r="H42" s="87">
        <v>4406</v>
      </c>
      <c r="I42" s="87"/>
      <c r="J42" s="87">
        <v>511</v>
      </c>
      <c r="K42" s="87"/>
      <c r="L42" s="88" t="s">
        <v>81</v>
      </c>
      <c r="M42" s="88" t="s">
        <v>82</v>
      </c>
      <c r="N42" s="54" t="s">
        <v>82</v>
      </c>
      <c r="O42" s="54"/>
      <c r="P42" s="89"/>
      <c r="Q42" s="87"/>
      <c r="R42" s="87"/>
      <c r="S42" s="87"/>
      <c r="T42" s="87"/>
      <c r="U42" s="87"/>
      <c r="V42" s="87"/>
      <c r="W42" s="87"/>
      <c r="X42" s="87"/>
      <c r="Y42" s="87"/>
    </row>
    <row r="43" spans="2:25" s="93" customFormat="1" ht="12" customHeight="1">
      <c r="B43" s="91">
        <f>SUM(D43:J43)</f>
        <v>9259</v>
      </c>
      <c r="C43" s="55"/>
      <c r="D43" s="91">
        <v>3859</v>
      </c>
      <c r="E43" s="53"/>
      <c r="F43" s="91">
        <v>4924</v>
      </c>
      <c r="G43" s="53"/>
      <c r="H43" s="91">
        <v>405</v>
      </c>
      <c r="I43" s="53"/>
      <c r="J43" s="91">
        <v>71</v>
      </c>
      <c r="K43" s="53"/>
      <c r="L43" s="92" t="s">
        <v>83</v>
      </c>
      <c r="M43" s="92"/>
      <c r="N43" s="92" t="s">
        <v>84</v>
      </c>
      <c r="O43" s="91"/>
      <c r="P43" s="55"/>
      <c r="Q43" s="91"/>
      <c r="R43" s="55"/>
      <c r="S43" s="91"/>
      <c r="T43" s="55"/>
      <c r="U43" s="91"/>
      <c r="V43" s="55"/>
      <c r="W43" s="91"/>
      <c r="X43" s="55"/>
      <c r="Y43" s="91"/>
    </row>
    <row r="44" spans="2:25" s="68" customFormat="1" ht="12" customHeight="1">
      <c r="B44" s="78">
        <f>SUM(D44:J44)</f>
        <v>215</v>
      </c>
      <c r="C44" s="51"/>
      <c r="D44" s="78">
        <v>56</v>
      </c>
      <c r="E44" s="50"/>
      <c r="F44" s="78">
        <v>134</v>
      </c>
      <c r="G44" s="50"/>
      <c r="H44" s="78">
        <v>11</v>
      </c>
      <c r="I44" s="50"/>
      <c r="J44" s="78">
        <v>14</v>
      </c>
      <c r="K44" s="50"/>
      <c r="L44" s="21" t="s">
        <v>88</v>
      </c>
      <c r="M44" s="21"/>
      <c r="N44" s="21" t="s">
        <v>89</v>
      </c>
      <c r="O44" s="78"/>
      <c r="P44" s="51"/>
      <c r="Q44" s="78"/>
      <c r="R44" s="51"/>
      <c r="S44" s="78"/>
      <c r="T44" s="51"/>
      <c r="U44" s="78"/>
      <c r="V44" s="51"/>
      <c r="W44" s="78"/>
      <c r="X44" s="51"/>
      <c r="Y44" s="78"/>
    </row>
    <row r="45" spans="2:25" s="68" customFormat="1" ht="12" customHeight="1">
      <c r="B45" s="78"/>
      <c r="C45" s="81"/>
      <c r="D45" s="78"/>
      <c r="E45" s="82"/>
      <c r="F45" s="78"/>
      <c r="G45" s="82"/>
      <c r="H45" s="78"/>
      <c r="I45" s="82"/>
      <c r="J45" s="78"/>
      <c r="K45" s="82"/>
      <c r="L45" s="21"/>
      <c r="M45" s="21"/>
      <c r="N45" s="21" t="s">
        <v>90</v>
      </c>
      <c r="O45" s="78"/>
      <c r="P45" s="81"/>
      <c r="Q45" s="78"/>
      <c r="R45" s="81"/>
      <c r="S45" s="78"/>
      <c r="T45" s="81"/>
      <c r="U45" s="78"/>
      <c r="V45" s="81"/>
      <c r="W45" s="78"/>
      <c r="X45" s="81"/>
      <c r="Y45" s="78"/>
    </row>
    <row r="46" spans="11:25" s="68" customFormat="1" ht="12" customHeight="1">
      <c r="K46" s="94"/>
      <c r="L46" s="79" t="s">
        <v>94</v>
      </c>
      <c r="M46" s="95"/>
      <c r="N46" s="79" t="s">
        <v>95</v>
      </c>
      <c r="O46" s="96"/>
      <c r="P46" s="96"/>
      <c r="Q46" s="94"/>
      <c r="R46" s="94"/>
      <c r="S46" s="94"/>
      <c r="T46" s="94"/>
      <c r="U46" s="94"/>
      <c r="V46" s="94"/>
      <c r="W46" s="94"/>
      <c r="X46" s="94"/>
      <c r="Y46" s="94"/>
    </row>
    <row r="47" spans="2:56" s="62" customFormat="1" ht="12" customHeight="1">
      <c r="B47" s="97">
        <f>SUM(D47:J47)</f>
        <v>18206</v>
      </c>
      <c r="C47" s="97"/>
      <c r="D47" s="97">
        <f>W36-D38-D44</f>
        <v>5836</v>
      </c>
      <c r="E47" s="97"/>
      <c r="F47" s="97">
        <f>U36-F38-F44</f>
        <v>6717</v>
      </c>
      <c r="G47" s="97"/>
      <c r="H47" s="97">
        <f>S36-H38-H44</f>
        <v>5321</v>
      </c>
      <c r="I47" s="97"/>
      <c r="J47" s="97">
        <f>Q36-J38-J44</f>
        <v>332</v>
      </c>
      <c r="K47" s="98"/>
      <c r="L47" s="99" t="s">
        <v>19</v>
      </c>
      <c r="M47" s="100" t="s">
        <v>20</v>
      </c>
      <c r="N47" s="101"/>
      <c r="O47" s="102"/>
      <c r="P47" s="102"/>
      <c r="Q47" s="98"/>
      <c r="R47" s="98"/>
      <c r="S47" s="98"/>
      <c r="T47" s="98"/>
      <c r="U47" s="98"/>
      <c r="V47" s="98"/>
      <c r="W47" s="98"/>
      <c r="X47" s="98"/>
      <c r="Y47" s="98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</row>
    <row r="48" spans="2:56" s="67" customFormat="1" ht="12" customHeight="1" thickBot="1">
      <c r="B48" s="159" t="s">
        <v>220</v>
      </c>
      <c r="C48" s="64"/>
      <c r="D48" s="159" t="s">
        <v>220</v>
      </c>
      <c r="E48" s="64"/>
      <c r="F48" s="159" t="s">
        <v>220</v>
      </c>
      <c r="G48" s="64"/>
      <c r="H48" s="159" t="s">
        <v>220</v>
      </c>
      <c r="I48" s="64"/>
      <c r="J48" s="159" t="s">
        <v>220</v>
      </c>
      <c r="K48" s="64"/>
      <c r="L48" s="65" t="s">
        <v>21</v>
      </c>
      <c r="M48" s="65" t="s">
        <v>22</v>
      </c>
      <c r="N48" s="65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</row>
    <row r="49" spans="2:25" s="68" customFormat="1" ht="21" customHeight="1">
      <c r="B49" s="15" t="s">
        <v>23</v>
      </c>
      <c r="C49" s="15"/>
      <c r="D49" s="17"/>
      <c r="E49" s="18"/>
      <c r="F49" s="18"/>
      <c r="G49" s="18"/>
      <c r="H49" s="18"/>
      <c r="I49" s="18"/>
      <c r="J49" s="18"/>
      <c r="K49" s="18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2:25" s="68" customFormat="1" ht="3.75" customHeight="1">
      <c r="B50" s="20"/>
      <c r="C50" s="20"/>
      <c r="D50" s="20"/>
      <c r="E50" s="20"/>
      <c r="F50" s="20"/>
      <c r="G50" s="20"/>
      <c r="H50" s="20"/>
      <c r="I50" s="20"/>
      <c r="J50" s="20"/>
      <c r="K50" s="21"/>
      <c r="L50" s="22"/>
      <c r="M50" s="23"/>
      <c r="N50" s="24"/>
      <c r="O50" s="24"/>
      <c r="P50" s="25"/>
      <c r="Q50" s="20"/>
      <c r="R50" s="20"/>
      <c r="S50" s="20"/>
      <c r="T50" s="20"/>
      <c r="U50" s="20"/>
      <c r="V50" s="20"/>
      <c r="W50" s="20"/>
      <c r="X50" s="20"/>
      <c r="Y50" s="20"/>
    </row>
    <row r="51" spans="2:25" s="31" customFormat="1" ht="12" customHeight="1">
      <c r="B51" s="26" t="s">
        <v>7</v>
      </c>
      <c r="C51" s="27"/>
      <c r="D51" s="27"/>
      <c r="E51" s="27"/>
      <c r="F51" s="27"/>
      <c r="G51" s="27"/>
      <c r="H51" s="27"/>
      <c r="I51" s="27"/>
      <c r="J51" s="27"/>
      <c r="K51" s="21"/>
      <c r="L51" s="28" t="s">
        <v>6</v>
      </c>
      <c r="M51" s="29"/>
      <c r="N51" s="30" t="s">
        <v>72</v>
      </c>
      <c r="O51" s="30"/>
      <c r="Q51" s="26" t="s">
        <v>16</v>
      </c>
      <c r="R51" s="27"/>
      <c r="S51" s="27"/>
      <c r="T51" s="27"/>
      <c r="U51" s="27"/>
      <c r="V51" s="27"/>
      <c r="W51" s="27"/>
      <c r="X51" s="27"/>
      <c r="Y51" s="26"/>
    </row>
    <row r="52" spans="2:15" s="31" customFormat="1" ht="2.25" customHeight="1">
      <c r="B52" s="32"/>
      <c r="C52" s="32"/>
      <c r="D52" s="32"/>
      <c r="E52" s="32"/>
      <c r="F52" s="32"/>
      <c r="G52" s="32"/>
      <c r="H52" s="32"/>
      <c r="I52" s="32"/>
      <c r="J52" s="32"/>
      <c r="K52" s="33"/>
      <c r="L52" s="27"/>
      <c r="M52" s="32"/>
      <c r="N52" s="27"/>
      <c r="O52" s="27"/>
    </row>
    <row r="53" spans="2:25" s="31" customFormat="1" ht="11.25">
      <c r="B53" s="34" t="s">
        <v>8</v>
      </c>
      <c r="C53" s="21"/>
      <c r="D53" s="35" t="s">
        <v>180</v>
      </c>
      <c r="E53" s="21"/>
      <c r="F53" s="35" t="s">
        <v>181</v>
      </c>
      <c r="G53" s="21"/>
      <c r="H53" s="35" t="s">
        <v>182</v>
      </c>
      <c r="I53" s="21"/>
      <c r="J53" s="35" t="s">
        <v>183</v>
      </c>
      <c r="K53" s="21"/>
      <c r="L53" s="34"/>
      <c r="M53" s="36"/>
      <c r="N53" s="34" t="s">
        <v>73</v>
      </c>
      <c r="O53" s="34"/>
      <c r="Q53" s="35" t="s">
        <v>183</v>
      </c>
      <c r="R53" s="21"/>
      <c r="S53" s="35" t="s">
        <v>182</v>
      </c>
      <c r="T53" s="21"/>
      <c r="U53" s="35" t="s">
        <v>181</v>
      </c>
      <c r="V53" s="21"/>
      <c r="W53" s="35" t="s">
        <v>180</v>
      </c>
      <c r="X53" s="21"/>
      <c r="Y53" s="34" t="s">
        <v>8</v>
      </c>
    </row>
    <row r="54" spans="2:25" s="37" customFormat="1" ht="2.25" customHeight="1">
      <c r="B54" s="36"/>
      <c r="C54" s="21"/>
      <c r="D54" s="21"/>
      <c r="E54" s="21"/>
      <c r="F54" s="21"/>
      <c r="G54" s="21"/>
      <c r="H54" s="21"/>
      <c r="I54" s="21"/>
      <c r="J54" s="21"/>
      <c r="K54" s="21"/>
      <c r="L54" s="34"/>
      <c r="M54" s="36"/>
      <c r="N54" s="34"/>
      <c r="O54" s="34"/>
      <c r="Q54" s="21"/>
      <c r="R54" s="21"/>
      <c r="S54" s="21"/>
      <c r="T54" s="21"/>
      <c r="U54" s="21"/>
      <c r="V54" s="21"/>
      <c r="W54" s="21"/>
      <c r="X54" s="21"/>
      <c r="Y54" s="36"/>
    </row>
    <row r="55" spans="2:25" s="37" customFormat="1" ht="11.25">
      <c r="B55" s="38" t="s">
        <v>9</v>
      </c>
      <c r="C55" s="21"/>
      <c r="D55" s="39" t="s">
        <v>9</v>
      </c>
      <c r="E55" s="40"/>
      <c r="F55" s="39" t="s">
        <v>187</v>
      </c>
      <c r="G55" s="21"/>
      <c r="H55" s="41" t="s">
        <v>190</v>
      </c>
      <c r="I55" s="21"/>
      <c r="J55" s="35" t="s">
        <v>193</v>
      </c>
      <c r="K55" s="21"/>
      <c r="L55" s="34"/>
      <c r="M55" s="36"/>
      <c r="N55" s="34"/>
      <c r="O55" s="34"/>
      <c r="Q55" s="35" t="s">
        <v>193</v>
      </c>
      <c r="R55" s="21"/>
      <c r="S55" s="41" t="s">
        <v>190</v>
      </c>
      <c r="T55" s="40"/>
      <c r="U55" s="39" t="s">
        <v>187</v>
      </c>
      <c r="V55" s="21"/>
      <c r="W55" s="39" t="s">
        <v>9</v>
      </c>
      <c r="X55" s="21"/>
      <c r="Y55" s="38" t="s">
        <v>9</v>
      </c>
    </row>
    <row r="56" spans="2:25" s="44" customFormat="1" ht="11.25">
      <c r="B56" s="42" t="s">
        <v>195</v>
      </c>
      <c r="C56" s="40"/>
      <c r="D56" s="39" t="s">
        <v>186</v>
      </c>
      <c r="E56" s="40"/>
      <c r="F56" s="39" t="s">
        <v>188</v>
      </c>
      <c r="G56" s="40"/>
      <c r="H56" s="41" t="s">
        <v>191</v>
      </c>
      <c r="I56" s="21"/>
      <c r="J56" s="39" t="s">
        <v>213</v>
      </c>
      <c r="K56" s="21"/>
      <c r="L56" s="30"/>
      <c r="M56" s="43"/>
      <c r="N56" s="30"/>
      <c r="O56" s="30"/>
      <c r="Q56" s="39" t="s">
        <v>213</v>
      </c>
      <c r="R56" s="40"/>
      <c r="S56" s="39" t="s">
        <v>191</v>
      </c>
      <c r="T56" s="40"/>
      <c r="U56" s="39" t="s">
        <v>188</v>
      </c>
      <c r="V56" s="40"/>
      <c r="W56" s="39" t="s">
        <v>186</v>
      </c>
      <c r="X56" s="21"/>
      <c r="Y56" s="42" t="s">
        <v>195</v>
      </c>
    </row>
    <row r="57" spans="2:25" s="44" customFormat="1" ht="11.25">
      <c r="B57" s="42" t="s">
        <v>194</v>
      </c>
      <c r="C57" s="40"/>
      <c r="D57" s="39" t="s">
        <v>184</v>
      </c>
      <c r="E57" s="40"/>
      <c r="F57" s="39" t="s">
        <v>189</v>
      </c>
      <c r="G57" s="40"/>
      <c r="H57" s="41" t="s">
        <v>185</v>
      </c>
      <c r="I57" s="21"/>
      <c r="J57" s="39" t="s">
        <v>192</v>
      </c>
      <c r="K57" s="21"/>
      <c r="L57" s="30"/>
      <c r="M57" s="43"/>
      <c r="N57" s="30"/>
      <c r="O57" s="30"/>
      <c r="Q57" s="39" t="s">
        <v>192</v>
      </c>
      <c r="R57" s="40"/>
      <c r="S57" s="39" t="s">
        <v>185</v>
      </c>
      <c r="T57" s="40"/>
      <c r="U57" s="39" t="s">
        <v>189</v>
      </c>
      <c r="V57" s="40"/>
      <c r="W57" s="39" t="s">
        <v>184</v>
      </c>
      <c r="X57" s="21"/>
      <c r="Y57" s="42" t="s">
        <v>194</v>
      </c>
    </row>
    <row r="58" spans="2:25" s="68" customFormat="1" ht="2.25" customHeight="1">
      <c r="B58" s="45"/>
      <c r="C58" s="46"/>
      <c r="D58" s="47"/>
      <c r="E58" s="46"/>
      <c r="F58" s="47"/>
      <c r="G58" s="46"/>
      <c r="H58" s="47"/>
      <c r="I58" s="46"/>
      <c r="J58" s="47"/>
      <c r="K58" s="46"/>
      <c r="L58" s="48"/>
      <c r="M58" s="48"/>
      <c r="N58" s="48"/>
      <c r="O58" s="48"/>
      <c r="P58" s="48"/>
      <c r="Q58" s="45"/>
      <c r="R58" s="46"/>
      <c r="S58" s="47"/>
      <c r="T58" s="46"/>
      <c r="U58" s="47"/>
      <c r="V58" s="46"/>
      <c r="W58" s="47"/>
      <c r="X58" s="46"/>
      <c r="Y58" s="47"/>
    </row>
    <row r="59" spans="2:56" s="31" customFormat="1" ht="12" customHeight="1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4" t="s">
        <v>19</v>
      </c>
      <c r="M59" s="105" t="s">
        <v>20</v>
      </c>
      <c r="N59" s="106"/>
      <c r="O59" s="107"/>
      <c r="P59" s="108"/>
      <c r="Q59" s="103">
        <f>J47</f>
        <v>332</v>
      </c>
      <c r="R59" s="103"/>
      <c r="S59" s="103">
        <f>H47</f>
        <v>5321</v>
      </c>
      <c r="T59" s="103"/>
      <c r="U59" s="103">
        <f>F47</f>
        <v>6717</v>
      </c>
      <c r="V59" s="103"/>
      <c r="W59" s="103">
        <f>D47</f>
        <v>5836</v>
      </c>
      <c r="X59" s="103"/>
      <c r="Y59" s="103">
        <f>SUM(Q59:W59)</f>
        <v>18206</v>
      </c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</row>
    <row r="60" spans="2:25" s="77" customFormat="1" ht="12" customHeight="1">
      <c r="B60" s="72"/>
      <c r="C60" s="73"/>
      <c r="D60" s="72"/>
      <c r="E60" s="74"/>
      <c r="F60" s="72"/>
      <c r="G60" s="74"/>
      <c r="H60" s="72"/>
      <c r="I60" s="74"/>
      <c r="J60" s="72"/>
      <c r="K60" s="74"/>
      <c r="L60" s="76" t="s">
        <v>21</v>
      </c>
      <c r="M60" s="76" t="s">
        <v>22</v>
      </c>
      <c r="N60" s="109"/>
      <c r="O60" s="72"/>
      <c r="P60" s="73"/>
      <c r="Q60" s="72" t="str">
        <f>J48</f>
        <v>0</v>
      </c>
      <c r="R60" s="73"/>
      <c r="S60" s="72" t="str">
        <f>H48</f>
        <v>0</v>
      </c>
      <c r="T60" s="73"/>
      <c r="U60" s="72" t="str">
        <f>F48</f>
        <v>0</v>
      </c>
      <c r="V60" s="73"/>
      <c r="W60" s="72" t="str">
        <f>D48</f>
        <v>0</v>
      </c>
      <c r="X60" s="73"/>
      <c r="Y60" s="72">
        <f>SUM(Q60:W60)</f>
        <v>0</v>
      </c>
    </row>
    <row r="61" spans="2:25" s="44" customFormat="1" ht="12" customHeight="1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79" t="s">
        <v>85</v>
      </c>
      <c r="M61" s="79" t="s">
        <v>97</v>
      </c>
      <c r="N61" s="79"/>
      <c r="O61" s="107"/>
      <c r="P61" s="108"/>
      <c r="Q61" s="103">
        <f>Q63+Q71</f>
        <v>0</v>
      </c>
      <c r="R61" s="103"/>
      <c r="S61" s="103">
        <f>S63+S71</f>
        <v>21175</v>
      </c>
      <c r="T61" s="103"/>
      <c r="U61" s="103">
        <f>U63+U71</f>
        <v>47489</v>
      </c>
      <c r="V61" s="103"/>
      <c r="W61" s="103">
        <f>W63+W71</f>
        <v>37907</v>
      </c>
      <c r="X61" s="103"/>
      <c r="Y61" s="103">
        <f>SUM(Q61:W61)</f>
        <v>106571</v>
      </c>
    </row>
    <row r="62" spans="2:25" s="44" customFormat="1" ht="12" customHeight="1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79"/>
      <c r="M62" s="110" t="s">
        <v>98</v>
      </c>
      <c r="N62" s="79"/>
      <c r="O62" s="107"/>
      <c r="P62" s="108"/>
      <c r="Q62" s="103"/>
      <c r="R62" s="103"/>
      <c r="S62" s="103"/>
      <c r="T62" s="103"/>
      <c r="U62" s="103"/>
      <c r="V62" s="103"/>
      <c r="W62" s="103"/>
      <c r="X62" s="103"/>
      <c r="Y62" s="103"/>
    </row>
    <row r="63" spans="2:25" s="48" customFormat="1" ht="12" customHeight="1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4" t="s">
        <v>86</v>
      </c>
      <c r="M63" s="105"/>
      <c r="N63" s="111" t="s">
        <v>87</v>
      </c>
      <c r="O63" s="107"/>
      <c r="P63" s="154"/>
      <c r="Q63" s="103">
        <f>Q64+Q66+Q68</f>
        <v>0</v>
      </c>
      <c r="R63" s="103"/>
      <c r="S63" s="103">
        <f>S64+S66+S68</f>
        <v>9642</v>
      </c>
      <c r="T63" s="103"/>
      <c r="U63" s="103">
        <f>U64+U66+U68</f>
        <v>47128</v>
      </c>
      <c r="V63" s="103"/>
      <c r="W63" s="103">
        <f>W64+W66+W68</f>
        <v>37442</v>
      </c>
      <c r="X63" s="103"/>
      <c r="Y63" s="103">
        <f>SUM(Q63:W63)</f>
        <v>94212</v>
      </c>
    </row>
    <row r="64" spans="2:25" s="116" customFormat="1" ht="12" customHeight="1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112" t="s">
        <v>199</v>
      </c>
      <c r="M64" s="113"/>
      <c r="N64" s="114" t="s">
        <v>200</v>
      </c>
      <c r="O64" s="115"/>
      <c r="P64" s="89"/>
      <c r="Q64" s="87">
        <v>0</v>
      </c>
      <c r="R64" s="87"/>
      <c r="S64" s="87">
        <v>5653</v>
      </c>
      <c r="T64" s="87"/>
      <c r="U64" s="87">
        <v>23921</v>
      </c>
      <c r="V64" s="87"/>
      <c r="W64" s="87">
        <v>24277</v>
      </c>
      <c r="X64" s="87"/>
      <c r="Y64" s="87">
        <f>SUM(Q64:W64)</f>
        <v>53851</v>
      </c>
    </row>
    <row r="65" spans="2:25" s="116" customFormat="1" ht="12" customHeight="1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112"/>
      <c r="M65" s="113"/>
      <c r="N65" s="114" t="s">
        <v>201</v>
      </c>
      <c r="O65" s="115"/>
      <c r="P65" s="89"/>
      <c r="Q65" s="87"/>
      <c r="R65" s="87"/>
      <c r="S65" s="87"/>
      <c r="T65" s="87"/>
      <c r="U65" s="87"/>
      <c r="V65" s="87"/>
      <c r="W65" s="87"/>
      <c r="X65" s="87"/>
      <c r="Y65" s="87"/>
    </row>
    <row r="66" spans="2:25" s="116" customFormat="1" ht="12" customHeight="1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112" t="s">
        <v>202</v>
      </c>
      <c r="M66" s="113"/>
      <c r="N66" s="114" t="s">
        <v>203</v>
      </c>
      <c r="O66" s="115"/>
      <c r="P66" s="89"/>
      <c r="Q66" s="87">
        <v>0</v>
      </c>
      <c r="R66" s="87"/>
      <c r="S66" s="87">
        <v>74</v>
      </c>
      <c r="T66" s="87"/>
      <c r="U66" s="87">
        <v>37</v>
      </c>
      <c r="V66" s="87"/>
      <c r="W66" s="87">
        <v>29</v>
      </c>
      <c r="X66" s="87"/>
      <c r="Y66" s="87">
        <f>SUM(Q66:W66)</f>
        <v>140</v>
      </c>
    </row>
    <row r="67" spans="2:25" s="116" customFormat="1" ht="12" customHeight="1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112"/>
      <c r="M67" s="113"/>
      <c r="N67" s="114" t="s">
        <v>204</v>
      </c>
      <c r="O67" s="115"/>
      <c r="P67" s="89"/>
      <c r="Q67" s="87"/>
      <c r="R67" s="87"/>
      <c r="S67" s="87"/>
      <c r="T67" s="87"/>
      <c r="U67" s="87"/>
      <c r="V67" s="87"/>
      <c r="W67" s="87"/>
      <c r="X67" s="87"/>
      <c r="Y67" s="87"/>
    </row>
    <row r="68" spans="2:25" s="116" customFormat="1" ht="12" customHeight="1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112" t="s">
        <v>205</v>
      </c>
      <c r="M68" s="113"/>
      <c r="N68" s="114" t="s">
        <v>206</v>
      </c>
      <c r="O68" s="115"/>
      <c r="P68" s="89"/>
      <c r="Q68" s="87">
        <v>0</v>
      </c>
      <c r="R68" s="87"/>
      <c r="S68" s="87">
        <v>3915</v>
      </c>
      <c r="T68" s="87"/>
      <c r="U68" s="87">
        <v>23170</v>
      </c>
      <c r="V68" s="87"/>
      <c r="W68" s="87">
        <v>13136</v>
      </c>
      <c r="X68" s="87"/>
      <c r="Y68" s="87">
        <f>SUM(Q68:W68)</f>
        <v>40221</v>
      </c>
    </row>
    <row r="69" spans="2:25" s="116" customFormat="1" ht="12" customHeight="1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112"/>
      <c r="M69" s="113"/>
      <c r="N69" s="114" t="s">
        <v>207</v>
      </c>
      <c r="O69" s="115"/>
      <c r="P69" s="89"/>
      <c r="Q69" s="87"/>
      <c r="R69" s="87"/>
      <c r="S69" s="87"/>
      <c r="T69" s="87"/>
      <c r="U69" s="87"/>
      <c r="V69" s="87"/>
      <c r="W69" s="87"/>
      <c r="X69" s="87"/>
      <c r="Y69" s="87"/>
    </row>
    <row r="70" spans="2:25" s="116" customFormat="1" ht="12" customHeight="1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112"/>
      <c r="M70" s="113"/>
      <c r="N70" s="114" t="s">
        <v>208</v>
      </c>
      <c r="O70" s="115"/>
      <c r="P70" s="89"/>
      <c r="Q70" s="87"/>
      <c r="R70" s="87"/>
      <c r="S70" s="87"/>
      <c r="T70" s="87"/>
      <c r="U70" s="87"/>
      <c r="V70" s="87"/>
      <c r="W70" s="87"/>
      <c r="X70" s="87"/>
      <c r="Y70" s="87"/>
    </row>
    <row r="71" spans="2:25" s="68" customFormat="1" ht="12" customHeight="1">
      <c r="B71" s="117"/>
      <c r="C71" s="51"/>
      <c r="D71" s="117"/>
      <c r="E71" s="50"/>
      <c r="F71" s="117"/>
      <c r="G71" s="50"/>
      <c r="H71" s="117"/>
      <c r="I71" s="50"/>
      <c r="J71" s="117"/>
      <c r="K71" s="50"/>
      <c r="L71" s="118" t="s">
        <v>88</v>
      </c>
      <c r="M71" s="118"/>
      <c r="N71" s="118" t="s">
        <v>99</v>
      </c>
      <c r="O71" s="117"/>
      <c r="P71" s="51"/>
      <c r="Q71" s="117">
        <v>0</v>
      </c>
      <c r="R71" s="51"/>
      <c r="S71" s="117">
        <v>11533</v>
      </c>
      <c r="T71" s="51"/>
      <c r="U71" s="117">
        <v>361</v>
      </c>
      <c r="V71" s="51"/>
      <c r="W71" s="117">
        <v>465</v>
      </c>
      <c r="X71" s="51"/>
      <c r="Y71" s="117">
        <f>SUM(Q71:W71)</f>
        <v>12359</v>
      </c>
    </row>
    <row r="72" spans="2:25" s="68" customFormat="1" ht="12" customHeight="1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79" t="s">
        <v>91</v>
      </c>
      <c r="M72" s="79" t="s">
        <v>92</v>
      </c>
      <c r="N72" s="79"/>
      <c r="O72" s="107"/>
      <c r="P72" s="108"/>
      <c r="Q72" s="103">
        <f>Q73+Q74</f>
        <v>-3726</v>
      </c>
      <c r="R72" s="103"/>
      <c r="S72" s="103">
        <f>S73+S74</f>
        <v>-1634</v>
      </c>
      <c r="T72" s="103"/>
      <c r="U72" s="103">
        <f>U73+U74</f>
        <v>-4218</v>
      </c>
      <c r="V72" s="103"/>
      <c r="W72" s="103">
        <f>W73+W74</f>
        <v>-2318</v>
      </c>
      <c r="X72" s="103"/>
      <c r="Y72" s="103">
        <f>SUM(Q72:W72)</f>
        <v>-11896</v>
      </c>
    </row>
    <row r="73" spans="2:56" s="56" customFormat="1" ht="12" customHeight="1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112" t="s">
        <v>75</v>
      </c>
      <c r="M73" s="113"/>
      <c r="N73" s="114" t="s">
        <v>93</v>
      </c>
      <c r="O73" s="115"/>
      <c r="P73" s="89"/>
      <c r="Q73" s="87">
        <v>0</v>
      </c>
      <c r="R73" s="87"/>
      <c r="S73" s="87">
        <v>-1597</v>
      </c>
      <c r="T73" s="87"/>
      <c r="U73" s="87">
        <v>-2221</v>
      </c>
      <c r="V73" s="87"/>
      <c r="W73" s="87">
        <v>-1318</v>
      </c>
      <c r="X73" s="87"/>
      <c r="Y73" s="87">
        <f>SUM(Q73:W73)</f>
        <v>-5136</v>
      </c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</row>
    <row r="74" spans="2:25" s="93" customFormat="1" ht="12" customHeight="1">
      <c r="B74" s="91"/>
      <c r="C74" s="55"/>
      <c r="D74" s="91"/>
      <c r="E74" s="53"/>
      <c r="F74" s="91"/>
      <c r="G74" s="53"/>
      <c r="H74" s="91"/>
      <c r="I74" s="53"/>
      <c r="J74" s="91"/>
      <c r="K74" s="53"/>
      <c r="L74" s="92" t="s">
        <v>94</v>
      </c>
      <c r="M74" s="92"/>
      <c r="N74" s="92" t="s">
        <v>95</v>
      </c>
      <c r="O74" s="91"/>
      <c r="P74" s="55"/>
      <c r="Q74" s="91">
        <v>-3726</v>
      </c>
      <c r="R74" s="55"/>
      <c r="S74" s="91">
        <v>-37</v>
      </c>
      <c r="T74" s="55"/>
      <c r="U74" s="91">
        <v>-1997</v>
      </c>
      <c r="V74" s="55"/>
      <c r="W74" s="91">
        <v>-1000</v>
      </c>
      <c r="X74" s="55"/>
      <c r="Y74" s="91">
        <f>SUM(Q74:W74)</f>
        <v>-6760</v>
      </c>
    </row>
    <row r="75" spans="2:25" s="68" customFormat="1" ht="12" customHeight="1">
      <c r="B75" s="103">
        <f>B76+B77+B78+B80+B82</f>
        <v>17411</v>
      </c>
      <c r="C75" s="103"/>
      <c r="D75" s="103">
        <f>D76+D77+D78+D80+D82</f>
        <v>14495</v>
      </c>
      <c r="E75" s="103"/>
      <c r="F75" s="103">
        <f>F76+F77+F78+F80+F82</f>
        <v>2955</v>
      </c>
      <c r="G75" s="103"/>
      <c r="H75" s="103">
        <f>H76+H77+H78+H80+H82</f>
        <v>1357</v>
      </c>
      <c r="I75" s="103"/>
      <c r="J75" s="103">
        <f>J76+J77+J78+J80+J82</f>
        <v>1</v>
      </c>
      <c r="K75" s="103"/>
      <c r="L75" s="79" t="s">
        <v>32</v>
      </c>
      <c r="M75" s="79" t="s">
        <v>33</v>
      </c>
      <c r="N75" s="79"/>
      <c r="O75" s="107"/>
      <c r="P75" s="108"/>
      <c r="Q75" s="103">
        <f>Q76+Q77+Q78+Q80+Q82</f>
        <v>3089</v>
      </c>
      <c r="R75" s="103"/>
      <c r="S75" s="103">
        <f>S76+S77+S78+S80+S82</f>
        <v>1126</v>
      </c>
      <c r="T75" s="103"/>
      <c r="U75" s="103">
        <f>U76+U77+U78+U80+U82</f>
        <v>1296</v>
      </c>
      <c r="V75" s="103"/>
      <c r="W75" s="103">
        <f>W76+W77+W78+W80+W82</f>
        <v>7342</v>
      </c>
      <c r="X75" s="103"/>
      <c r="Y75" s="103">
        <f>Y76+Y77+Y78+Y80+Y82</f>
        <v>11456</v>
      </c>
    </row>
    <row r="76" spans="2:25" s="93" customFormat="1" ht="12" customHeight="1">
      <c r="B76" s="55">
        <v>17399</v>
      </c>
      <c r="C76" s="87"/>
      <c r="D76" s="87">
        <v>14491</v>
      </c>
      <c r="E76" s="87"/>
      <c r="F76" s="87">
        <v>2954</v>
      </c>
      <c r="G76" s="87"/>
      <c r="H76" s="87">
        <v>1350</v>
      </c>
      <c r="I76" s="87"/>
      <c r="J76" s="87">
        <v>1</v>
      </c>
      <c r="K76" s="87"/>
      <c r="L76" s="112" t="s">
        <v>100</v>
      </c>
      <c r="M76" s="113"/>
      <c r="N76" s="114" t="s">
        <v>101</v>
      </c>
      <c r="O76" s="115"/>
      <c r="P76" s="89"/>
      <c r="Q76" s="87">
        <v>3089</v>
      </c>
      <c r="R76" s="87"/>
      <c r="S76" s="87">
        <v>993</v>
      </c>
      <c r="T76" s="87"/>
      <c r="U76" s="87">
        <v>1267</v>
      </c>
      <c r="V76" s="87"/>
      <c r="W76" s="87">
        <v>1767</v>
      </c>
      <c r="X76" s="87"/>
      <c r="Y76" s="55">
        <v>5719</v>
      </c>
    </row>
    <row r="77" spans="2:25" s="93" customFormat="1" ht="12" customHeight="1">
      <c r="B77" s="87">
        <f>SUM(D77:J77)</f>
        <v>0</v>
      </c>
      <c r="C77" s="87"/>
      <c r="D77" s="87">
        <v>0</v>
      </c>
      <c r="E77" s="87"/>
      <c r="F77" s="87">
        <v>0</v>
      </c>
      <c r="G77" s="87"/>
      <c r="H77" s="87">
        <v>0</v>
      </c>
      <c r="I77" s="87"/>
      <c r="J77" s="87">
        <v>0</v>
      </c>
      <c r="K77" s="87"/>
      <c r="L77" s="112" t="s">
        <v>102</v>
      </c>
      <c r="M77" s="113"/>
      <c r="N77" s="114" t="s">
        <v>103</v>
      </c>
      <c r="O77" s="115"/>
      <c r="P77" s="89"/>
      <c r="Q77" s="87">
        <v>0</v>
      </c>
      <c r="R77" s="87"/>
      <c r="S77" s="87">
        <v>126</v>
      </c>
      <c r="T77" s="87"/>
      <c r="U77" s="87">
        <v>22</v>
      </c>
      <c r="V77" s="87"/>
      <c r="W77" s="87">
        <v>5310</v>
      </c>
      <c r="X77" s="87"/>
      <c r="Y77" s="87">
        <f>SUM(Q77:W77)</f>
        <v>5458</v>
      </c>
    </row>
    <row r="78" spans="2:25" s="93" customFormat="1" ht="12" customHeight="1">
      <c r="B78" s="87">
        <f>SUM(D78:J78)</f>
        <v>0</v>
      </c>
      <c r="C78" s="87"/>
      <c r="D78" s="87">
        <v>0</v>
      </c>
      <c r="E78" s="87"/>
      <c r="F78" s="87">
        <v>0</v>
      </c>
      <c r="G78" s="87"/>
      <c r="H78" s="87">
        <v>0</v>
      </c>
      <c r="I78" s="87"/>
      <c r="J78" s="87">
        <v>0</v>
      </c>
      <c r="K78" s="87"/>
      <c r="L78" s="112" t="s">
        <v>104</v>
      </c>
      <c r="M78" s="114"/>
      <c r="N78" s="114" t="s">
        <v>105</v>
      </c>
      <c r="O78" s="115"/>
      <c r="P78" s="89"/>
      <c r="Q78" s="87">
        <v>0</v>
      </c>
      <c r="R78" s="87"/>
      <c r="S78" s="87">
        <v>0</v>
      </c>
      <c r="T78" s="87"/>
      <c r="U78" s="87">
        <v>0</v>
      </c>
      <c r="V78" s="87"/>
      <c r="W78" s="87">
        <v>0</v>
      </c>
      <c r="X78" s="87"/>
      <c r="Y78" s="87">
        <f>SUM(Q78:W78)</f>
        <v>0</v>
      </c>
    </row>
    <row r="79" spans="2:25" s="93" customFormat="1" ht="12" customHeight="1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119"/>
      <c r="M79" s="120"/>
      <c r="N79" s="120" t="s">
        <v>106</v>
      </c>
      <c r="O79" s="115"/>
      <c r="P79" s="89"/>
      <c r="Q79" s="87"/>
      <c r="R79" s="87"/>
      <c r="S79" s="87"/>
      <c r="T79" s="87"/>
      <c r="U79" s="87"/>
      <c r="V79" s="87"/>
      <c r="W79" s="87"/>
      <c r="X79" s="87"/>
      <c r="Y79" s="87"/>
    </row>
    <row r="80" spans="2:25" s="93" customFormat="1" ht="12" customHeight="1">
      <c r="B80" s="87">
        <f>SUM(D80:J80)</f>
        <v>0</v>
      </c>
      <c r="C80" s="87"/>
      <c r="D80" s="87">
        <v>0</v>
      </c>
      <c r="E80" s="87"/>
      <c r="F80" s="87">
        <v>0</v>
      </c>
      <c r="G80" s="87"/>
      <c r="H80" s="87">
        <v>0</v>
      </c>
      <c r="I80" s="87"/>
      <c r="J80" s="87">
        <v>0</v>
      </c>
      <c r="K80" s="87"/>
      <c r="L80" s="112" t="s">
        <v>107</v>
      </c>
      <c r="M80" s="114"/>
      <c r="N80" s="114" t="s">
        <v>108</v>
      </c>
      <c r="O80" s="115"/>
      <c r="P80" s="89"/>
      <c r="Q80" s="87">
        <v>0</v>
      </c>
      <c r="R80" s="87"/>
      <c r="S80" s="87">
        <v>0</v>
      </c>
      <c r="T80" s="87"/>
      <c r="U80" s="87">
        <v>0</v>
      </c>
      <c r="V80" s="87"/>
      <c r="W80" s="87">
        <v>0</v>
      </c>
      <c r="X80" s="87"/>
      <c r="Y80" s="87">
        <f>SUM(Q80:W80)</f>
        <v>0</v>
      </c>
    </row>
    <row r="81" spans="2:25" s="93" customFormat="1" ht="12" customHeight="1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119"/>
      <c r="M81" s="120"/>
      <c r="N81" s="120" t="s">
        <v>109</v>
      </c>
      <c r="O81" s="115"/>
      <c r="P81" s="89"/>
      <c r="Q81" s="87"/>
      <c r="R81" s="87"/>
      <c r="S81" s="87"/>
      <c r="T81" s="87"/>
      <c r="U81" s="87"/>
      <c r="V81" s="87"/>
      <c r="W81" s="87"/>
      <c r="X81" s="87"/>
      <c r="Y81" s="87"/>
    </row>
    <row r="82" spans="2:25" s="93" customFormat="1" ht="12" customHeight="1">
      <c r="B82" s="87">
        <f>SUM(D82:J82)</f>
        <v>12</v>
      </c>
      <c r="C82" s="87"/>
      <c r="D82" s="87">
        <v>4</v>
      </c>
      <c r="E82" s="87"/>
      <c r="F82" s="87">
        <v>1</v>
      </c>
      <c r="G82" s="87"/>
      <c r="H82" s="87">
        <v>7</v>
      </c>
      <c r="I82" s="87"/>
      <c r="J82" s="87">
        <v>0</v>
      </c>
      <c r="K82" s="87"/>
      <c r="L82" s="112" t="s">
        <v>110</v>
      </c>
      <c r="M82" s="114"/>
      <c r="N82" s="114" t="s">
        <v>111</v>
      </c>
      <c r="O82" s="115"/>
      <c r="P82" s="89"/>
      <c r="Q82" s="87">
        <v>0</v>
      </c>
      <c r="R82" s="87"/>
      <c r="S82" s="87">
        <v>7</v>
      </c>
      <c r="T82" s="87"/>
      <c r="U82" s="87">
        <v>7</v>
      </c>
      <c r="V82" s="87"/>
      <c r="W82" s="87">
        <v>265</v>
      </c>
      <c r="X82" s="87"/>
      <c r="Y82" s="87">
        <f>SUM(Q82:W82)</f>
        <v>279</v>
      </c>
    </row>
    <row r="83" spans="2:25" s="124" customFormat="1" ht="12" customHeight="1">
      <c r="B83" s="61">
        <f>SUM(D83:J83)</f>
        <v>106926</v>
      </c>
      <c r="C83" s="98"/>
      <c r="D83" s="98">
        <f>W59+W61+W72+W75-D75</f>
        <v>34272</v>
      </c>
      <c r="E83" s="98"/>
      <c r="F83" s="98">
        <f>U59+U61+U72+U75-F75</f>
        <v>48329</v>
      </c>
      <c r="G83" s="98"/>
      <c r="H83" s="98">
        <f>S59+S61+S72+S75-H75</f>
        <v>24631</v>
      </c>
      <c r="I83" s="98"/>
      <c r="J83" s="98">
        <f>Q59+Q61+Q72+Q75-J75</f>
        <v>-306</v>
      </c>
      <c r="K83" s="98"/>
      <c r="L83" s="121" t="s">
        <v>214</v>
      </c>
      <c r="M83" s="121" t="s">
        <v>196</v>
      </c>
      <c r="N83" s="122"/>
      <c r="O83" s="123"/>
      <c r="P83" s="102"/>
      <c r="Q83" s="98"/>
      <c r="R83" s="98"/>
      <c r="S83" s="98"/>
      <c r="T83" s="98"/>
      <c r="U83" s="98"/>
      <c r="V83" s="98"/>
      <c r="W83" s="98"/>
      <c r="X83" s="98"/>
      <c r="Y83" s="98"/>
    </row>
    <row r="84" spans="2:56" s="67" customFormat="1" ht="12" customHeight="1" thickBot="1">
      <c r="B84" s="63">
        <f>SUM(D84:J84)</f>
        <v>88720</v>
      </c>
      <c r="C84" s="64"/>
      <c r="D84" s="63">
        <f>W60+W61+W72+W75-D75</f>
        <v>28436</v>
      </c>
      <c r="E84" s="64"/>
      <c r="F84" s="63">
        <f>U60+U61+U72+U75-F75</f>
        <v>41612</v>
      </c>
      <c r="G84" s="64"/>
      <c r="H84" s="63">
        <f>S60+S61+S72+S75-H75</f>
        <v>19310</v>
      </c>
      <c r="I84" s="64"/>
      <c r="J84" s="63">
        <f>Q60+Q61+Q72+Q75-J75</f>
        <v>-638</v>
      </c>
      <c r="K84" s="64"/>
      <c r="L84" s="65" t="s">
        <v>198</v>
      </c>
      <c r="M84" s="65" t="s">
        <v>197</v>
      </c>
      <c r="N84" s="65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</row>
    <row r="85" spans="2:25" s="68" customFormat="1" ht="21" customHeight="1">
      <c r="B85" s="15" t="s">
        <v>25</v>
      </c>
      <c r="C85" s="15"/>
      <c r="D85" s="17"/>
      <c r="E85" s="18"/>
      <c r="F85" s="18"/>
      <c r="G85" s="18"/>
      <c r="H85" s="18"/>
      <c r="I85" s="18"/>
      <c r="J85" s="18"/>
      <c r="K85" s="18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2:25" s="68" customFormat="1" ht="3.75" customHeight="1">
      <c r="B86" s="20"/>
      <c r="C86" s="20"/>
      <c r="D86" s="20"/>
      <c r="E86" s="20"/>
      <c r="F86" s="20"/>
      <c r="G86" s="20"/>
      <c r="H86" s="20"/>
      <c r="I86" s="20"/>
      <c r="J86" s="20"/>
      <c r="K86" s="21"/>
      <c r="L86" s="22"/>
      <c r="M86" s="23"/>
      <c r="N86" s="24"/>
      <c r="O86" s="24"/>
      <c r="P86" s="25"/>
      <c r="Q86" s="20"/>
      <c r="R86" s="20"/>
      <c r="S86" s="20"/>
      <c r="T86" s="20"/>
      <c r="U86" s="20"/>
      <c r="V86" s="20"/>
      <c r="W86" s="20"/>
      <c r="X86" s="20"/>
      <c r="Y86" s="20"/>
    </row>
    <row r="87" spans="2:25" s="68" customFormat="1" ht="12.75">
      <c r="B87" s="26" t="s">
        <v>7</v>
      </c>
      <c r="C87" s="27"/>
      <c r="D87" s="27"/>
      <c r="E87" s="27"/>
      <c r="F87" s="27"/>
      <c r="G87" s="27"/>
      <c r="H87" s="27"/>
      <c r="I87" s="27"/>
      <c r="J87" s="27"/>
      <c r="K87" s="21"/>
      <c r="L87" s="28" t="s">
        <v>6</v>
      </c>
      <c r="M87" s="29"/>
      <c r="N87" s="30" t="s">
        <v>72</v>
      </c>
      <c r="O87" s="30"/>
      <c r="P87" s="31"/>
      <c r="Q87" s="26" t="s">
        <v>16</v>
      </c>
      <c r="R87" s="27"/>
      <c r="S87" s="27"/>
      <c r="T87" s="27"/>
      <c r="U87" s="27"/>
      <c r="V87" s="27"/>
      <c r="W87" s="27"/>
      <c r="X87" s="27"/>
      <c r="Y87" s="26"/>
    </row>
    <row r="88" spans="2:25" s="68" customFormat="1" ht="2.25" customHeight="1">
      <c r="B88" s="32"/>
      <c r="C88" s="32"/>
      <c r="D88" s="32"/>
      <c r="E88" s="32"/>
      <c r="F88" s="32"/>
      <c r="G88" s="32"/>
      <c r="H88" s="32"/>
      <c r="I88" s="32"/>
      <c r="J88" s="32"/>
      <c r="K88" s="33"/>
      <c r="L88" s="27"/>
      <c r="M88" s="32"/>
      <c r="N88" s="27"/>
      <c r="O88" s="27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2:25" s="68" customFormat="1" ht="12.75">
      <c r="B89" s="34" t="s">
        <v>8</v>
      </c>
      <c r="C89" s="21"/>
      <c r="D89" s="35" t="s">
        <v>180</v>
      </c>
      <c r="E89" s="21"/>
      <c r="F89" s="35" t="s">
        <v>181</v>
      </c>
      <c r="G89" s="21"/>
      <c r="H89" s="35" t="s">
        <v>182</v>
      </c>
      <c r="I89" s="21"/>
      <c r="J89" s="35" t="s">
        <v>183</v>
      </c>
      <c r="K89" s="21"/>
      <c r="L89" s="34"/>
      <c r="M89" s="36"/>
      <c r="N89" s="34" t="s">
        <v>73</v>
      </c>
      <c r="O89" s="34"/>
      <c r="P89" s="31"/>
      <c r="Q89" s="35" t="s">
        <v>183</v>
      </c>
      <c r="R89" s="21"/>
      <c r="S89" s="35" t="s">
        <v>182</v>
      </c>
      <c r="T89" s="21"/>
      <c r="U89" s="35" t="s">
        <v>181</v>
      </c>
      <c r="V89" s="21"/>
      <c r="W89" s="35" t="s">
        <v>180</v>
      </c>
      <c r="X89" s="21"/>
      <c r="Y89" s="34" t="s">
        <v>8</v>
      </c>
    </row>
    <row r="90" spans="2:25" s="68" customFormat="1" ht="2.25" customHeight="1">
      <c r="B90" s="36"/>
      <c r="C90" s="21"/>
      <c r="D90" s="21"/>
      <c r="E90" s="21"/>
      <c r="F90" s="21"/>
      <c r="G90" s="21"/>
      <c r="H90" s="21"/>
      <c r="I90" s="21"/>
      <c r="J90" s="21"/>
      <c r="K90" s="21"/>
      <c r="L90" s="34"/>
      <c r="M90" s="36"/>
      <c r="N90" s="34"/>
      <c r="O90" s="34"/>
      <c r="P90" s="37"/>
      <c r="Q90" s="21"/>
      <c r="R90" s="21"/>
      <c r="S90" s="21"/>
      <c r="T90" s="21"/>
      <c r="U90" s="21"/>
      <c r="V90" s="21"/>
      <c r="W90" s="21"/>
      <c r="X90" s="21"/>
      <c r="Y90" s="36"/>
    </row>
    <row r="91" spans="2:25" s="68" customFormat="1" ht="12.75">
      <c r="B91" s="38" t="s">
        <v>9</v>
      </c>
      <c r="C91" s="21"/>
      <c r="D91" s="39" t="s">
        <v>9</v>
      </c>
      <c r="E91" s="40"/>
      <c r="F91" s="39" t="s">
        <v>187</v>
      </c>
      <c r="G91" s="21"/>
      <c r="H91" s="41" t="s">
        <v>190</v>
      </c>
      <c r="I91" s="21"/>
      <c r="J91" s="35" t="s">
        <v>193</v>
      </c>
      <c r="K91" s="21"/>
      <c r="L91" s="34"/>
      <c r="M91" s="36"/>
      <c r="N91" s="34"/>
      <c r="O91" s="34"/>
      <c r="P91" s="37"/>
      <c r="Q91" s="35" t="s">
        <v>193</v>
      </c>
      <c r="R91" s="21"/>
      <c r="S91" s="41" t="s">
        <v>190</v>
      </c>
      <c r="T91" s="40"/>
      <c r="U91" s="39" t="s">
        <v>187</v>
      </c>
      <c r="V91" s="21"/>
      <c r="W91" s="39" t="s">
        <v>9</v>
      </c>
      <c r="X91" s="21"/>
      <c r="Y91" s="38" t="s">
        <v>9</v>
      </c>
    </row>
    <row r="92" spans="2:25" s="68" customFormat="1" ht="12.75">
      <c r="B92" s="42" t="s">
        <v>195</v>
      </c>
      <c r="C92" s="40"/>
      <c r="D92" s="39" t="s">
        <v>186</v>
      </c>
      <c r="E92" s="40"/>
      <c r="F92" s="39" t="s">
        <v>188</v>
      </c>
      <c r="G92" s="40"/>
      <c r="H92" s="41" t="s">
        <v>191</v>
      </c>
      <c r="I92" s="21"/>
      <c r="J92" s="39" t="s">
        <v>213</v>
      </c>
      <c r="K92" s="21"/>
      <c r="L92" s="30"/>
      <c r="M92" s="43"/>
      <c r="N92" s="30"/>
      <c r="O92" s="30"/>
      <c r="P92" s="44"/>
      <c r="Q92" s="39" t="s">
        <v>213</v>
      </c>
      <c r="R92" s="40"/>
      <c r="S92" s="39" t="s">
        <v>191</v>
      </c>
      <c r="T92" s="40"/>
      <c r="U92" s="39" t="s">
        <v>188</v>
      </c>
      <c r="V92" s="40"/>
      <c r="W92" s="39" t="s">
        <v>186</v>
      </c>
      <c r="X92" s="21"/>
      <c r="Y92" s="42" t="s">
        <v>195</v>
      </c>
    </row>
    <row r="93" spans="2:25" s="68" customFormat="1" ht="12" customHeight="1">
      <c r="B93" s="42" t="s">
        <v>194</v>
      </c>
      <c r="C93" s="40"/>
      <c r="D93" s="39" t="s">
        <v>184</v>
      </c>
      <c r="E93" s="40"/>
      <c r="F93" s="39" t="s">
        <v>189</v>
      </c>
      <c r="G93" s="40"/>
      <c r="H93" s="41" t="s">
        <v>185</v>
      </c>
      <c r="I93" s="21"/>
      <c r="J93" s="39" t="s">
        <v>192</v>
      </c>
      <c r="K93" s="21"/>
      <c r="L93" s="30"/>
      <c r="M93" s="43"/>
      <c r="N93" s="30"/>
      <c r="O93" s="30"/>
      <c r="P93" s="44"/>
      <c r="Q93" s="39" t="s">
        <v>192</v>
      </c>
      <c r="R93" s="40"/>
      <c r="S93" s="39" t="s">
        <v>185</v>
      </c>
      <c r="T93" s="40"/>
      <c r="U93" s="39" t="s">
        <v>189</v>
      </c>
      <c r="V93" s="40"/>
      <c r="W93" s="39" t="s">
        <v>184</v>
      </c>
      <c r="X93" s="21"/>
      <c r="Y93" s="42" t="s">
        <v>194</v>
      </c>
    </row>
    <row r="94" spans="2:25" s="68" customFormat="1" ht="2.25" customHeight="1">
      <c r="B94" s="45"/>
      <c r="C94" s="46"/>
      <c r="D94" s="47"/>
      <c r="E94" s="46"/>
      <c r="F94" s="47"/>
      <c r="G94" s="46"/>
      <c r="H94" s="47"/>
      <c r="I94" s="46"/>
      <c r="J94" s="47"/>
      <c r="K94" s="46"/>
      <c r="L94" s="48"/>
      <c r="M94" s="48"/>
      <c r="N94" s="48"/>
      <c r="O94" s="48"/>
      <c r="P94" s="48"/>
      <c r="Q94" s="45"/>
      <c r="R94" s="46"/>
      <c r="S94" s="47"/>
      <c r="T94" s="46"/>
      <c r="U94" s="47"/>
      <c r="V94" s="46"/>
      <c r="W94" s="47"/>
      <c r="X94" s="46"/>
      <c r="Y94" s="47"/>
    </row>
    <row r="95" spans="2:25" s="25" customFormat="1" ht="12" customHeight="1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11" t="s">
        <v>214</v>
      </c>
      <c r="M95" s="111" t="s">
        <v>196</v>
      </c>
      <c r="N95" s="105"/>
      <c r="O95" s="107"/>
      <c r="P95" s="108"/>
      <c r="Q95" s="103">
        <f>J83</f>
        <v>-306</v>
      </c>
      <c r="R95" s="103"/>
      <c r="S95" s="103">
        <f>H83</f>
        <v>24631</v>
      </c>
      <c r="T95" s="103"/>
      <c r="U95" s="103">
        <f>F83</f>
        <v>48329</v>
      </c>
      <c r="V95" s="103"/>
      <c r="W95" s="103">
        <f>D83</f>
        <v>34272</v>
      </c>
      <c r="X95" s="103"/>
      <c r="Y95" s="103">
        <f>SUM(Q95:W95)</f>
        <v>106926</v>
      </c>
    </row>
    <row r="96" spans="2:25" s="77" customFormat="1" ht="12" customHeight="1">
      <c r="B96" s="72"/>
      <c r="C96" s="73"/>
      <c r="D96" s="72"/>
      <c r="E96" s="74"/>
      <c r="F96" s="72"/>
      <c r="G96" s="74"/>
      <c r="H96" s="72"/>
      <c r="I96" s="74"/>
      <c r="J96" s="72"/>
      <c r="K96" s="74"/>
      <c r="L96" s="76" t="s">
        <v>198</v>
      </c>
      <c r="M96" s="76" t="s">
        <v>197</v>
      </c>
      <c r="N96" s="109"/>
      <c r="O96" s="72"/>
      <c r="P96" s="73"/>
      <c r="Q96" s="72">
        <f>J84</f>
        <v>-638</v>
      </c>
      <c r="R96" s="73"/>
      <c r="S96" s="72">
        <f>H84</f>
        <v>19310</v>
      </c>
      <c r="T96" s="73"/>
      <c r="U96" s="72">
        <f>F84</f>
        <v>41612</v>
      </c>
      <c r="V96" s="73"/>
      <c r="W96" s="72">
        <f>D84</f>
        <v>28436</v>
      </c>
      <c r="X96" s="73"/>
      <c r="Y96" s="72">
        <f>SUM(Q96:W96)</f>
        <v>88720</v>
      </c>
    </row>
    <row r="97" spans="2:25" s="37" customFormat="1" ht="12" customHeight="1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79" t="s">
        <v>34</v>
      </c>
      <c r="M97" s="79" t="s">
        <v>112</v>
      </c>
      <c r="N97" s="79"/>
      <c r="O97" s="107"/>
      <c r="P97" s="108"/>
      <c r="Q97" s="103">
        <f>Q99+Q100</f>
        <v>0</v>
      </c>
      <c r="R97" s="103"/>
      <c r="S97" s="103">
        <f>S99+S100</f>
        <v>9599</v>
      </c>
      <c r="T97" s="103"/>
      <c r="U97" s="103">
        <f>U99+U100</f>
        <v>30902</v>
      </c>
      <c r="V97" s="103"/>
      <c r="W97" s="103">
        <f>W99+W100</f>
        <v>76016</v>
      </c>
      <c r="X97" s="103"/>
      <c r="Y97" s="103">
        <f>SUM(Q97:W97)</f>
        <v>116517</v>
      </c>
    </row>
    <row r="98" spans="2:25" s="37" customFormat="1" ht="12" customHeight="1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79"/>
      <c r="M98" s="110" t="s">
        <v>113</v>
      </c>
      <c r="N98" s="110"/>
      <c r="O98" s="107"/>
      <c r="P98" s="108"/>
      <c r="Q98" s="103"/>
      <c r="R98" s="103"/>
      <c r="S98" s="103"/>
      <c r="T98" s="103"/>
      <c r="U98" s="103"/>
      <c r="V98" s="103"/>
      <c r="W98" s="103"/>
      <c r="X98" s="103"/>
      <c r="Y98" s="103"/>
    </row>
    <row r="99" spans="2:25" s="54" customFormat="1" ht="12" customHeight="1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8" t="s">
        <v>209</v>
      </c>
      <c r="M99" s="125"/>
      <c r="N99" s="125" t="s">
        <v>210</v>
      </c>
      <c r="O99" s="115"/>
      <c r="P99" s="89"/>
      <c r="Q99" s="87">
        <v>0</v>
      </c>
      <c r="R99" s="87"/>
      <c r="S99" s="87">
        <v>7168</v>
      </c>
      <c r="T99" s="87"/>
      <c r="U99" s="87">
        <v>28689</v>
      </c>
      <c r="V99" s="87"/>
      <c r="W99" s="87">
        <v>75753</v>
      </c>
      <c r="X99" s="87"/>
      <c r="Y99" s="87">
        <f>SUM(Q99:W99)</f>
        <v>111610</v>
      </c>
    </row>
    <row r="100" spans="2:25" s="93" customFormat="1" ht="12" customHeight="1">
      <c r="B100" s="91"/>
      <c r="C100" s="55"/>
      <c r="D100" s="91"/>
      <c r="E100" s="53"/>
      <c r="F100" s="91"/>
      <c r="G100" s="53"/>
      <c r="H100" s="91"/>
      <c r="I100" s="53"/>
      <c r="J100" s="91"/>
      <c r="K100" s="53"/>
      <c r="L100" s="92" t="s">
        <v>211</v>
      </c>
      <c r="M100" s="92"/>
      <c r="N100" s="92" t="s">
        <v>212</v>
      </c>
      <c r="O100" s="91"/>
      <c r="P100" s="55"/>
      <c r="Q100" s="91">
        <v>0</v>
      </c>
      <c r="R100" s="55"/>
      <c r="S100" s="91">
        <v>2431</v>
      </c>
      <c r="T100" s="55"/>
      <c r="U100" s="91">
        <v>2213</v>
      </c>
      <c r="V100" s="55"/>
      <c r="W100" s="91">
        <v>263</v>
      </c>
      <c r="X100" s="55"/>
      <c r="Y100" s="91">
        <f>SUM(Q100:W100)</f>
        <v>4907</v>
      </c>
    </row>
    <row r="101" spans="2:25" s="44" customFormat="1" ht="12" customHeight="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79" t="s">
        <v>35</v>
      </c>
      <c r="M101" s="79" t="s">
        <v>36</v>
      </c>
      <c r="N101" s="79"/>
      <c r="O101" s="107"/>
      <c r="P101" s="108"/>
      <c r="Q101" s="103">
        <f>Q102+Q103</f>
        <v>130617</v>
      </c>
      <c r="R101" s="103"/>
      <c r="S101" s="103">
        <f>S102+S103</f>
        <v>405</v>
      </c>
      <c r="T101" s="103"/>
      <c r="U101" s="103">
        <f>U102+U103</f>
        <v>479</v>
      </c>
      <c r="V101" s="103"/>
      <c r="W101" s="103">
        <f>W102+W103</f>
        <v>11603</v>
      </c>
      <c r="X101" s="103"/>
      <c r="Y101" s="103">
        <f>SUM(Q101:W101)</f>
        <v>143104</v>
      </c>
    </row>
    <row r="102" spans="2:25" s="126" customFormat="1" ht="12" customHeight="1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114" t="s">
        <v>114</v>
      </c>
      <c r="M102" s="114"/>
      <c r="N102" s="114" t="s">
        <v>115</v>
      </c>
      <c r="O102" s="115"/>
      <c r="P102" s="89"/>
      <c r="Q102" s="87">
        <v>130546</v>
      </c>
      <c r="R102" s="87"/>
      <c r="S102" s="87">
        <v>0</v>
      </c>
      <c r="T102" s="87"/>
      <c r="U102" s="87">
        <v>0</v>
      </c>
      <c r="V102" s="87"/>
      <c r="W102" s="87">
        <v>3299</v>
      </c>
      <c r="X102" s="87"/>
      <c r="Y102" s="87">
        <f>SUM(Q102:W102)</f>
        <v>133845</v>
      </c>
    </row>
    <row r="103" spans="2:25" s="93" customFormat="1" ht="12" customHeight="1">
      <c r="B103" s="91"/>
      <c r="C103" s="55"/>
      <c r="D103" s="91"/>
      <c r="E103" s="53"/>
      <c r="F103" s="91"/>
      <c r="G103" s="53"/>
      <c r="H103" s="91"/>
      <c r="I103" s="53"/>
      <c r="J103" s="91"/>
      <c r="K103" s="53"/>
      <c r="L103" s="92" t="s">
        <v>116</v>
      </c>
      <c r="M103" s="92"/>
      <c r="N103" s="92" t="s">
        <v>117</v>
      </c>
      <c r="O103" s="91"/>
      <c r="P103" s="55"/>
      <c r="Q103" s="91">
        <v>71</v>
      </c>
      <c r="R103" s="55"/>
      <c r="S103" s="91">
        <v>405</v>
      </c>
      <c r="T103" s="55"/>
      <c r="U103" s="91">
        <v>479</v>
      </c>
      <c r="V103" s="55"/>
      <c r="W103" s="91">
        <v>8304</v>
      </c>
      <c r="X103" s="55"/>
      <c r="Y103" s="91">
        <f>SUM(Q103:W103)</f>
        <v>9259</v>
      </c>
    </row>
    <row r="104" spans="2:25" s="68" customFormat="1" ht="12" customHeight="1">
      <c r="B104" s="103">
        <f>SUM(D104:J104)</f>
        <v>136335</v>
      </c>
      <c r="C104" s="103"/>
      <c r="D104" s="103">
        <f>D106+D108+D110</f>
        <v>12888</v>
      </c>
      <c r="E104" s="103"/>
      <c r="F104" s="103">
        <f>F106+F108+F110</f>
        <v>2972</v>
      </c>
      <c r="G104" s="103"/>
      <c r="H104" s="103">
        <f>H106+H108+H110</f>
        <v>760</v>
      </c>
      <c r="I104" s="103"/>
      <c r="J104" s="103">
        <f>J106+J108+J110</f>
        <v>119715</v>
      </c>
      <c r="K104" s="103"/>
      <c r="L104" s="79" t="s">
        <v>37</v>
      </c>
      <c r="M104" s="79" t="s">
        <v>118</v>
      </c>
      <c r="N104" s="79"/>
      <c r="O104" s="107"/>
      <c r="P104" s="108"/>
      <c r="Q104" s="103"/>
      <c r="R104" s="103"/>
      <c r="S104" s="103"/>
      <c r="T104" s="103"/>
      <c r="U104" s="103"/>
      <c r="V104" s="103"/>
      <c r="W104" s="103"/>
      <c r="X104" s="103"/>
      <c r="Y104" s="103"/>
    </row>
    <row r="105" spans="2:25" s="68" customFormat="1" ht="12" customHeight="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10"/>
      <c r="M105" s="110" t="s">
        <v>119</v>
      </c>
      <c r="N105" s="110"/>
      <c r="O105" s="107"/>
      <c r="P105" s="108"/>
      <c r="Q105" s="103"/>
      <c r="R105" s="103"/>
      <c r="S105" s="103"/>
      <c r="T105" s="103"/>
      <c r="U105" s="103"/>
      <c r="V105" s="103"/>
      <c r="W105" s="103"/>
      <c r="X105" s="103"/>
      <c r="Y105" s="103"/>
    </row>
    <row r="106" spans="2:25" s="93" customFormat="1" ht="12" customHeight="1">
      <c r="B106" s="87">
        <f>SUM(D106:J106)</f>
        <v>117833</v>
      </c>
      <c r="C106" s="87"/>
      <c r="D106" s="87">
        <v>1513</v>
      </c>
      <c r="E106" s="87"/>
      <c r="F106" s="87">
        <v>0</v>
      </c>
      <c r="G106" s="87"/>
      <c r="H106" s="87">
        <v>0</v>
      </c>
      <c r="I106" s="87"/>
      <c r="J106" s="87">
        <v>116320</v>
      </c>
      <c r="K106" s="87"/>
      <c r="L106" s="114" t="s">
        <v>120</v>
      </c>
      <c r="M106" s="113"/>
      <c r="N106" s="114" t="s">
        <v>121</v>
      </c>
      <c r="O106" s="115"/>
      <c r="P106" s="89"/>
      <c r="Q106" s="87"/>
      <c r="R106" s="87"/>
      <c r="S106" s="87"/>
      <c r="T106" s="87"/>
      <c r="U106" s="87"/>
      <c r="V106" s="87"/>
      <c r="W106" s="87"/>
      <c r="X106" s="87"/>
      <c r="Y106" s="87"/>
    </row>
    <row r="107" spans="2:25" s="93" customFormat="1" ht="12" customHeight="1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120"/>
      <c r="M107" s="127"/>
      <c r="N107" s="120" t="s">
        <v>122</v>
      </c>
      <c r="O107" s="115"/>
      <c r="P107" s="89"/>
      <c r="Q107" s="87"/>
      <c r="R107" s="87"/>
      <c r="S107" s="87"/>
      <c r="T107" s="87"/>
      <c r="U107" s="87"/>
      <c r="V107" s="87"/>
      <c r="W107" s="87"/>
      <c r="X107" s="87"/>
      <c r="Y107" s="87"/>
    </row>
    <row r="108" spans="2:25" s="93" customFormat="1" ht="12" customHeight="1">
      <c r="B108" s="87">
        <f>SUM(D108:J108)</f>
        <v>10256</v>
      </c>
      <c r="C108" s="87"/>
      <c r="D108" s="87">
        <v>9301</v>
      </c>
      <c r="E108" s="87"/>
      <c r="F108" s="87">
        <v>479</v>
      </c>
      <c r="G108" s="87"/>
      <c r="H108" s="87">
        <v>405</v>
      </c>
      <c r="I108" s="87"/>
      <c r="J108" s="87">
        <v>71</v>
      </c>
      <c r="K108" s="87"/>
      <c r="L108" s="114" t="s">
        <v>123</v>
      </c>
      <c r="M108" s="114"/>
      <c r="N108" s="114" t="s">
        <v>124</v>
      </c>
      <c r="O108" s="115"/>
      <c r="P108" s="89"/>
      <c r="Q108" s="87"/>
      <c r="R108" s="87"/>
      <c r="S108" s="87"/>
      <c r="T108" s="87"/>
      <c r="U108" s="87"/>
      <c r="V108" s="87"/>
      <c r="W108" s="87"/>
      <c r="X108" s="87"/>
      <c r="Y108" s="87"/>
    </row>
    <row r="109" spans="2:25" s="93" customFormat="1" ht="12" customHeight="1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114"/>
      <c r="M109" s="114"/>
      <c r="N109" s="120" t="s">
        <v>96</v>
      </c>
      <c r="O109" s="115"/>
      <c r="P109" s="89"/>
      <c r="Q109" s="87"/>
      <c r="R109" s="87"/>
      <c r="S109" s="87"/>
      <c r="T109" s="87"/>
      <c r="U109" s="87"/>
      <c r="V109" s="87"/>
      <c r="W109" s="87"/>
      <c r="X109" s="87"/>
      <c r="Y109" s="87"/>
    </row>
    <row r="110" spans="2:25" s="93" customFormat="1" ht="12" customHeight="1">
      <c r="B110" s="160">
        <f>SUM(D110:J110)</f>
        <v>8246</v>
      </c>
      <c r="C110" s="161"/>
      <c r="D110" s="160">
        <v>2074</v>
      </c>
      <c r="E110" s="162"/>
      <c r="F110" s="160">
        <v>2493</v>
      </c>
      <c r="G110" s="162"/>
      <c r="H110" s="160">
        <v>355</v>
      </c>
      <c r="I110" s="162"/>
      <c r="J110" s="160">
        <v>3324</v>
      </c>
      <c r="K110" s="87"/>
      <c r="L110" s="114" t="s">
        <v>125</v>
      </c>
      <c r="M110" s="113"/>
      <c r="N110" s="114" t="s">
        <v>126</v>
      </c>
      <c r="O110" s="115"/>
      <c r="P110" s="89"/>
      <c r="Q110" s="160"/>
      <c r="R110" s="161"/>
      <c r="S110" s="160"/>
      <c r="T110" s="162"/>
      <c r="U110" s="160"/>
      <c r="V110" s="162"/>
      <c r="W110" s="160"/>
      <c r="X110" s="162"/>
      <c r="Y110" s="160"/>
    </row>
    <row r="111" spans="2:25" s="93" customFormat="1" ht="12" customHeight="1">
      <c r="B111" s="91"/>
      <c r="C111" s="55"/>
      <c r="D111" s="91"/>
      <c r="E111" s="53"/>
      <c r="F111" s="91"/>
      <c r="G111" s="53"/>
      <c r="H111" s="91"/>
      <c r="I111" s="53"/>
      <c r="J111" s="91"/>
      <c r="K111" s="53"/>
      <c r="L111" s="92"/>
      <c r="M111" s="92"/>
      <c r="N111" s="92" t="s">
        <v>122</v>
      </c>
      <c r="O111" s="91"/>
      <c r="P111" s="55"/>
      <c r="Q111" s="91"/>
      <c r="R111" s="55"/>
      <c r="S111" s="91"/>
      <c r="T111" s="55"/>
      <c r="U111" s="91"/>
      <c r="V111" s="55"/>
      <c r="W111" s="91"/>
      <c r="X111" s="55"/>
      <c r="Y111" s="91"/>
    </row>
    <row r="112" spans="2:25" s="68" customFormat="1" ht="12" customHeight="1">
      <c r="B112" s="103">
        <f>B113+B114+B115+B117+B118</f>
        <v>17976</v>
      </c>
      <c r="C112" s="103"/>
      <c r="D112" s="103">
        <f>D113+D114+D115+D117+D118</f>
        <v>80981</v>
      </c>
      <c r="E112" s="103"/>
      <c r="F112" s="103">
        <f>F113+F114+F115+F117+F118</f>
        <v>9008</v>
      </c>
      <c r="G112" s="103"/>
      <c r="H112" s="103">
        <f>H113+H114+H115+H117+H118</f>
        <v>12743</v>
      </c>
      <c r="I112" s="103"/>
      <c r="J112" s="103">
        <f>J113+J114+J115+J117+J118</f>
        <v>4703</v>
      </c>
      <c r="K112" s="103"/>
      <c r="L112" s="79" t="s">
        <v>38</v>
      </c>
      <c r="M112" s="79" t="s">
        <v>39</v>
      </c>
      <c r="N112" s="79"/>
      <c r="O112" s="107"/>
      <c r="P112" s="108"/>
      <c r="Q112" s="103">
        <f>Q113+Q114+Q115+Q117+Q118</f>
        <v>8126</v>
      </c>
      <c r="R112" s="103"/>
      <c r="S112" s="103">
        <f>S113+S114+S115+S117+S118</f>
        <v>21371</v>
      </c>
      <c r="T112" s="103"/>
      <c r="U112" s="103">
        <f>U113+U114+U115+U117+U118</f>
        <v>60833</v>
      </c>
      <c r="V112" s="103"/>
      <c r="W112" s="103">
        <f>W113+W114+W115+W117+W118</f>
        <v>6551</v>
      </c>
      <c r="X112" s="103"/>
      <c r="Y112" s="103">
        <f>Y113+Y114+Y115+Y117+Y118</f>
        <v>7422</v>
      </c>
    </row>
    <row r="113" spans="2:25" s="93" customFormat="1" ht="12" customHeight="1">
      <c r="B113" s="87">
        <f>SUM(D113:J113)</f>
        <v>254</v>
      </c>
      <c r="C113" s="87"/>
      <c r="D113" s="87">
        <v>18</v>
      </c>
      <c r="E113" s="87"/>
      <c r="F113" s="87">
        <v>96</v>
      </c>
      <c r="G113" s="87"/>
      <c r="H113" s="87">
        <v>136</v>
      </c>
      <c r="I113" s="87"/>
      <c r="J113" s="87">
        <v>4</v>
      </c>
      <c r="K113" s="87"/>
      <c r="L113" s="114" t="s">
        <v>127</v>
      </c>
      <c r="M113" s="113"/>
      <c r="N113" s="114" t="s">
        <v>128</v>
      </c>
      <c r="O113" s="115"/>
      <c r="P113" s="89"/>
      <c r="Q113" s="87">
        <v>0</v>
      </c>
      <c r="R113" s="87"/>
      <c r="S113" s="87">
        <v>0</v>
      </c>
      <c r="T113" s="87"/>
      <c r="U113" s="87">
        <v>0</v>
      </c>
      <c r="V113" s="87"/>
      <c r="W113" s="87">
        <v>0</v>
      </c>
      <c r="X113" s="87"/>
      <c r="Y113" s="87">
        <v>0</v>
      </c>
    </row>
    <row r="114" spans="2:25" s="93" customFormat="1" ht="12" customHeight="1">
      <c r="B114" s="87">
        <v>0</v>
      </c>
      <c r="C114" s="87"/>
      <c r="D114" s="87">
        <v>0</v>
      </c>
      <c r="E114" s="87"/>
      <c r="F114" s="87">
        <v>0</v>
      </c>
      <c r="G114" s="87"/>
      <c r="H114" s="87">
        <v>0</v>
      </c>
      <c r="I114" s="87"/>
      <c r="J114" s="87">
        <v>0</v>
      </c>
      <c r="K114" s="87"/>
      <c r="L114" s="114" t="s">
        <v>129</v>
      </c>
      <c r="M114" s="113"/>
      <c r="N114" s="114" t="s">
        <v>130</v>
      </c>
      <c r="O114" s="115"/>
      <c r="P114" s="89"/>
      <c r="Q114" s="87">
        <v>1</v>
      </c>
      <c r="R114" s="87"/>
      <c r="S114" s="87">
        <v>127</v>
      </c>
      <c r="T114" s="87"/>
      <c r="U114" s="87">
        <v>49</v>
      </c>
      <c r="V114" s="87"/>
      <c r="W114" s="87">
        <v>14</v>
      </c>
      <c r="X114" s="87"/>
      <c r="Y114" s="87">
        <f>SUM(Q114:W114)</f>
        <v>191</v>
      </c>
    </row>
    <row r="115" spans="2:24" s="93" customFormat="1" ht="12" customHeight="1">
      <c r="B115" s="55"/>
      <c r="C115" s="87"/>
      <c r="D115" s="87">
        <v>68065</v>
      </c>
      <c r="E115" s="87"/>
      <c r="F115" s="87">
        <v>6211</v>
      </c>
      <c r="G115" s="87"/>
      <c r="H115" s="87">
        <v>10514</v>
      </c>
      <c r="I115" s="87"/>
      <c r="J115" s="87">
        <v>4669</v>
      </c>
      <c r="K115" s="87"/>
      <c r="L115" s="114" t="s">
        <v>131</v>
      </c>
      <c r="M115" s="113"/>
      <c r="N115" s="114" t="s">
        <v>132</v>
      </c>
      <c r="O115" s="115"/>
      <c r="P115" s="89"/>
      <c r="Q115" s="87">
        <v>7015</v>
      </c>
      <c r="R115" s="87"/>
      <c r="S115" s="87">
        <v>19298</v>
      </c>
      <c r="T115" s="87"/>
      <c r="U115" s="87">
        <v>58971</v>
      </c>
      <c r="V115" s="87"/>
      <c r="W115" s="87">
        <v>4175</v>
      </c>
      <c r="X115" s="87"/>
    </row>
    <row r="116" spans="2:25" s="93" customFormat="1" ht="12" customHeight="1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114"/>
      <c r="M116" s="113"/>
      <c r="N116" s="120" t="s">
        <v>133</v>
      </c>
      <c r="O116" s="115"/>
      <c r="P116" s="89"/>
      <c r="Q116" s="87"/>
      <c r="R116" s="87"/>
      <c r="S116" s="87"/>
      <c r="T116" s="87"/>
      <c r="U116" s="87"/>
      <c r="V116" s="87"/>
      <c r="W116" s="87"/>
      <c r="X116" s="87"/>
      <c r="Y116" s="87">
        <v>0</v>
      </c>
    </row>
    <row r="117" spans="2:25" s="93" customFormat="1" ht="12" customHeight="1">
      <c r="B117" s="87">
        <f>SUM(D117:J117)</f>
        <v>3075</v>
      </c>
      <c r="C117" s="87"/>
      <c r="D117" s="87">
        <v>2938</v>
      </c>
      <c r="E117" s="87"/>
      <c r="F117" s="87">
        <v>101</v>
      </c>
      <c r="G117" s="87"/>
      <c r="H117" s="87">
        <v>33</v>
      </c>
      <c r="I117" s="87"/>
      <c r="J117" s="87">
        <v>3</v>
      </c>
      <c r="K117" s="87"/>
      <c r="L117" s="114" t="s">
        <v>134</v>
      </c>
      <c r="M117" s="114"/>
      <c r="N117" s="114" t="s">
        <v>135</v>
      </c>
      <c r="O117" s="115"/>
      <c r="P117" s="89"/>
      <c r="Q117" s="87">
        <v>397</v>
      </c>
      <c r="R117" s="87"/>
      <c r="S117" s="87">
        <v>5</v>
      </c>
      <c r="T117" s="87"/>
      <c r="U117" s="87">
        <v>298</v>
      </c>
      <c r="V117" s="87"/>
      <c r="W117" s="87">
        <v>226</v>
      </c>
      <c r="X117" s="87"/>
      <c r="Y117" s="87">
        <f>SUM(Q117:W117)</f>
        <v>926</v>
      </c>
    </row>
    <row r="118" spans="2:25" s="93" customFormat="1" ht="12" customHeight="1">
      <c r="B118" s="87">
        <f>SUM(D118:J118)</f>
        <v>14647</v>
      </c>
      <c r="C118" s="87"/>
      <c r="D118" s="87">
        <v>9960</v>
      </c>
      <c r="E118" s="87"/>
      <c r="F118" s="87">
        <v>2600</v>
      </c>
      <c r="G118" s="87"/>
      <c r="H118" s="87">
        <v>2060</v>
      </c>
      <c r="I118" s="87"/>
      <c r="J118" s="87">
        <v>27</v>
      </c>
      <c r="K118" s="87"/>
      <c r="L118" s="114" t="s">
        <v>136</v>
      </c>
      <c r="M118" s="114"/>
      <c r="N118" s="114" t="s">
        <v>137</v>
      </c>
      <c r="O118" s="115"/>
      <c r="P118" s="89"/>
      <c r="Q118" s="87">
        <v>713</v>
      </c>
      <c r="R118" s="87"/>
      <c r="S118" s="87">
        <v>1941</v>
      </c>
      <c r="T118" s="87"/>
      <c r="U118" s="87">
        <v>1515</v>
      </c>
      <c r="V118" s="87"/>
      <c r="W118" s="87">
        <v>2136</v>
      </c>
      <c r="X118" s="87"/>
      <c r="Y118" s="87">
        <f>SUM(Q118:W118)</f>
        <v>6305</v>
      </c>
    </row>
    <row r="119" spans="2:25" s="124" customFormat="1" ht="12" customHeight="1">
      <c r="B119" s="98">
        <f>SUM(D119:J119)</f>
        <v>219658</v>
      </c>
      <c r="C119" s="98"/>
      <c r="D119" s="98">
        <f>W95+W97+W101+W104+W112-D104-D112</f>
        <v>34573</v>
      </c>
      <c r="E119" s="98"/>
      <c r="F119" s="98">
        <f>U95+U97+U101+U104+U112-F104-F112</f>
        <v>128563</v>
      </c>
      <c r="G119" s="98"/>
      <c r="H119" s="98">
        <f>S95+S97+S101+S104+S112-H104-H112</f>
        <v>42503</v>
      </c>
      <c r="I119" s="98"/>
      <c r="J119" s="98">
        <f>Q95+Q97+Q101+Q104+Q112-J104-J112</f>
        <v>14019</v>
      </c>
      <c r="K119" s="98"/>
      <c r="L119" s="121" t="s">
        <v>40</v>
      </c>
      <c r="M119" s="121" t="s">
        <v>41</v>
      </c>
      <c r="N119" s="121"/>
      <c r="O119" s="123"/>
      <c r="P119" s="102"/>
      <c r="Q119" s="98"/>
      <c r="R119" s="98"/>
      <c r="S119" s="98"/>
      <c r="T119" s="98"/>
      <c r="U119" s="98"/>
      <c r="V119" s="98"/>
      <c r="W119" s="98"/>
      <c r="X119" s="98"/>
      <c r="Y119" s="98"/>
    </row>
    <row r="120" spans="2:56" s="67" customFormat="1" ht="12" customHeight="1" thickBot="1">
      <c r="B120" s="63">
        <f>SUM(D120:J120)</f>
        <v>201452</v>
      </c>
      <c r="C120" s="64"/>
      <c r="D120" s="63">
        <f>W96+W97+W101+W104+W112-D104-D112</f>
        <v>28737</v>
      </c>
      <c r="E120" s="64"/>
      <c r="F120" s="63">
        <f>U96+U97+U101+U104+U112-F104-F112</f>
        <v>121846</v>
      </c>
      <c r="G120" s="64"/>
      <c r="H120" s="63">
        <f>S96+S97+S101+S104+S112-H104-H112</f>
        <v>37182</v>
      </c>
      <c r="I120" s="64"/>
      <c r="J120" s="63">
        <f>Q96+Q97+Q101+Q104+Q112-J104-J112</f>
        <v>13687</v>
      </c>
      <c r="K120" s="64"/>
      <c r="L120" s="65" t="s">
        <v>42</v>
      </c>
      <c r="M120" s="65" t="s">
        <v>43</v>
      </c>
      <c r="N120" s="65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</row>
    <row r="121" spans="2:25" s="68" customFormat="1" ht="21" customHeight="1">
      <c r="B121" s="15" t="s">
        <v>26</v>
      </c>
      <c r="C121" s="15"/>
      <c r="D121" s="17"/>
      <c r="E121" s="18"/>
      <c r="F121" s="18"/>
      <c r="G121" s="18"/>
      <c r="H121" s="18"/>
      <c r="I121" s="18"/>
      <c r="J121" s="18"/>
      <c r="K121" s="18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2:25" s="68" customFormat="1" ht="3.75" customHeight="1">
      <c r="B122" s="20"/>
      <c r="C122" s="20"/>
      <c r="D122" s="20"/>
      <c r="E122" s="20"/>
      <c r="F122" s="20"/>
      <c r="G122" s="20"/>
      <c r="H122" s="20"/>
      <c r="I122" s="20"/>
      <c r="J122" s="20"/>
      <c r="K122" s="21"/>
      <c r="L122" s="22"/>
      <c r="M122" s="23"/>
      <c r="N122" s="24"/>
      <c r="O122" s="24"/>
      <c r="P122" s="25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s="68" customFormat="1" ht="12.75">
      <c r="B123" s="26" t="s">
        <v>7</v>
      </c>
      <c r="C123" s="27"/>
      <c r="D123" s="27"/>
      <c r="E123" s="27"/>
      <c r="F123" s="27"/>
      <c r="G123" s="27"/>
      <c r="H123" s="27"/>
      <c r="I123" s="27"/>
      <c r="J123" s="27"/>
      <c r="K123" s="21"/>
      <c r="L123" s="28" t="s">
        <v>6</v>
      </c>
      <c r="M123" s="29"/>
      <c r="N123" s="30" t="s">
        <v>72</v>
      </c>
      <c r="O123" s="30"/>
      <c r="P123" s="31"/>
      <c r="Q123" s="26" t="s">
        <v>16</v>
      </c>
      <c r="R123" s="27"/>
      <c r="S123" s="27"/>
      <c r="T123" s="27"/>
      <c r="U123" s="27"/>
      <c r="V123" s="27"/>
      <c r="W123" s="27"/>
      <c r="X123" s="27"/>
      <c r="Y123" s="26"/>
    </row>
    <row r="124" spans="2:25" s="68" customFormat="1" ht="2.25" customHeight="1">
      <c r="B124" s="32"/>
      <c r="C124" s="32"/>
      <c r="D124" s="32"/>
      <c r="E124" s="32"/>
      <c r="F124" s="32"/>
      <c r="G124" s="32"/>
      <c r="H124" s="32"/>
      <c r="I124" s="32"/>
      <c r="J124" s="32"/>
      <c r="K124" s="33"/>
      <c r="L124" s="27"/>
      <c r="M124" s="32"/>
      <c r="N124" s="27"/>
      <c r="O124" s="27"/>
      <c r="P124" s="31"/>
      <c r="Q124" s="31"/>
      <c r="R124" s="31"/>
      <c r="S124" s="31"/>
      <c r="T124" s="31"/>
      <c r="U124" s="31"/>
      <c r="V124" s="31"/>
      <c r="W124" s="31"/>
      <c r="X124" s="31"/>
      <c r="Y124" s="31"/>
    </row>
    <row r="125" spans="2:25" s="68" customFormat="1" ht="12.75">
      <c r="B125" s="34" t="s">
        <v>8</v>
      </c>
      <c r="C125" s="21"/>
      <c r="D125" s="35" t="s">
        <v>180</v>
      </c>
      <c r="E125" s="21"/>
      <c r="F125" s="35" t="s">
        <v>181</v>
      </c>
      <c r="G125" s="21"/>
      <c r="H125" s="35" t="s">
        <v>182</v>
      </c>
      <c r="I125" s="21"/>
      <c r="J125" s="35" t="s">
        <v>183</v>
      </c>
      <c r="K125" s="21"/>
      <c r="L125" s="34"/>
      <c r="M125" s="36"/>
      <c r="N125" s="34" t="s">
        <v>73</v>
      </c>
      <c r="O125" s="34"/>
      <c r="P125" s="31"/>
      <c r="Q125" s="35" t="s">
        <v>183</v>
      </c>
      <c r="R125" s="21"/>
      <c r="S125" s="35" t="s">
        <v>182</v>
      </c>
      <c r="T125" s="21"/>
      <c r="U125" s="35" t="s">
        <v>181</v>
      </c>
      <c r="V125" s="21"/>
      <c r="W125" s="35" t="s">
        <v>180</v>
      </c>
      <c r="X125" s="21"/>
      <c r="Y125" s="34" t="s">
        <v>8</v>
      </c>
    </row>
    <row r="126" spans="2:25" s="68" customFormat="1" ht="2.25" customHeight="1">
      <c r="B126" s="36"/>
      <c r="C126" s="21"/>
      <c r="D126" s="21"/>
      <c r="E126" s="21"/>
      <c r="F126" s="21"/>
      <c r="G126" s="21"/>
      <c r="H126" s="21"/>
      <c r="I126" s="21"/>
      <c r="J126" s="21"/>
      <c r="K126" s="21"/>
      <c r="L126" s="34"/>
      <c r="M126" s="36"/>
      <c r="N126" s="34"/>
      <c r="O126" s="34"/>
      <c r="P126" s="37"/>
      <c r="Q126" s="21"/>
      <c r="R126" s="21"/>
      <c r="S126" s="21"/>
      <c r="T126" s="21"/>
      <c r="U126" s="21"/>
      <c r="V126" s="21"/>
      <c r="W126" s="21"/>
      <c r="X126" s="21"/>
      <c r="Y126" s="36"/>
    </row>
    <row r="127" spans="2:25" s="68" customFormat="1" ht="12.75">
      <c r="B127" s="38" t="s">
        <v>9</v>
      </c>
      <c r="C127" s="21"/>
      <c r="D127" s="39" t="s">
        <v>9</v>
      </c>
      <c r="E127" s="40"/>
      <c r="F127" s="39" t="s">
        <v>187</v>
      </c>
      <c r="G127" s="21"/>
      <c r="H127" s="41" t="s">
        <v>190</v>
      </c>
      <c r="I127" s="21"/>
      <c r="J127" s="35" t="s">
        <v>193</v>
      </c>
      <c r="K127" s="21"/>
      <c r="L127" s="34"/>
      <c r="M127" s="36"/>
      <c r="N127" s="34"/>
      <c r="O127" s="34"/>
      <c r="P127" s="37"/>
      <c r="Q127" s="35" t="s">
        <v>193</v>
      </c>
      <c r="R127" s="21"/>
      <c r="S127" s="41" t="s">
        <v>190</v>
      </c>
      <c r="T127" s="40"/>
      <c r="U127" s="39" t="s">
        <v>187</v>
      </c>
      <c r="V127" s="21"/>
      <c r="W127" s="39" t="s">
        <v>9</v>
      </c>
      <c r="X127" s="21"/>
      <c r="Y127" s="38" t="s">
        <v>9</v>
      </c>
    </row>
    <row r="128" spans="2:25" s="68" customFormat="1" ht="12.75">
      <c r="B128" s="42" t="s">
        <v>195</v>
      </c>
      <c r="C128" s="40"/>
      <c r="D128" s="39" t="s">
        <v>186</v>
      </c>
      <c r="E128" s="40"/>
      <c r="F128" s="39" t="s">
        <v>188</v>
      </c>
      <c r="G128" s="40"/>
      <c r="H128" s="41" t="s">
        <v>191</v>
      </c>
      <c r="I128" s="21"/>
      <c r="J128" s="39" t="s">
        <v>213</v>
      </c>
      <c r="K128" s="21"/>
      <c r="L128" s="30"/>
      <c r="M128" s="43"/>
      <c r="N128" s="30"/>
      <c r="O128" s="30"/>
      <c r="P128" s="44"/>
      <c r="Q128" s="39" t="s">
        <v>213</v>
      </c>
      <c r="R128" s="40"/>
      <c r="S128" s="39" t="s">
        <v>191</v>
      </c>
      <c r="T128" s="40"/>
      <c r="U128" s="39" t="s">
        <v>188</v>
      </c>
      <c r="V128" s="40"/>
      <c r="W128" s="39" t="s">
        <v>186</v>
      </c>
      <c r="X128" s="21"/>
      <c r="Y128" s="42" t="s">
        <v>195</v>
      </c>
    </row>
    <row r="129" spans="2:25" s="68" customFormat="1" ht="12" customHeight="1">
      <c r="B129" s="42" t="s">
        <v>194</v>
      </c>
      <c r="C129" s="40"/>
      <c r="D129" s="39" t="s">
        <v>184</v>
      </c>
      <c r="E129" s="40"/>
      <c r="F129" s="39" t="s">
        <v>189</v>
      </c>
      <c r="G129" s="40"/>
      <c r="H129" s="41" t="s">
        <v>185</v>
      </c>
      <c r="I129" s="21"/>
      <c r="J129" s="39" t="s">
        <v>192</v>
      </c>
      <c r="K129" s="21"/>
      <c r="L129" s="30"/>
      <c r="M129" s="43"/>
      <c r="N129" s="30"/>
      <c r="O129" s="30"/>
      <c r="P129" s="44"/>
      <c r="Q129" s="39" t="s">
        <v>192</v>
      </c>
      <c r="R129" s="40"/>
      <c r="S129" s="39" t="s">
        <v>185</v>
      </c>
      <c r="T129" s="40"/>
      <c r="U129" s="39" t="s">
        <v>189</v>
      </c>
      <c r="V129" s="40"/>
      <c r="W129" s="39" t="s">
        <v>184</v>
      </c>
      <c r="X129" s="21"/>
      <c r="Y129" s="42" t="s">
        <v>194</v>
      </c>
    </row>
    <row r="130" spans="2:25" s="68" customFormat="1" ht="2.25" customHeight="1">
      <c r="B130" s="45"/>
      <c r="C130" s="46"/>
      <c r="D130" s="47"/>
      <c r="E130" s="46"/>
      <c r="F130" s="47"/>
      <c r="G130" s="46"/>
      <c r="H130" s="47"/>
      <c r="I130" s="46"/>
      <c r="J130" s="47"/>
      <c r="K130" s="46"/>
      <c r="L130" s="48"/>
      <c r="M130" s="48"/>
      <c r="N130" s="48"/>
      <c r="O130" s="48"/>
      <c r="P130" s="48"/>
      <c r="Q130" s="45"/>
      <c r="R130" s="46"/>
      <c r="S130" s="47"/>
      <c r="T130" s="46"/>
      <c r="U130" s="47"/>
      <c r="V130" s="46"/>
      <c r="W130" s="47"/>
      <c r="X130" s="46"/>
      <c r="Y130" s="47"/>
    </row>
    <row r="131" spans="2:25" s="37" customFormat="1" ht="12" customHeight="1"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11" t="s">
        <v>40</v>
      </c>
      <c r="M131" s="111" t="s">
        <v>41</v>
      </c>
      <c r="N131" s="105"/>
      <c r="O131" s="107"/>
      <c r="P131" s="108"/>
      <c r="Q131" s="103">
        <f>J119</f>
        <v>14019</v>
      </c>
      <c r="R131" s="103"/>
      <c r="S131" s="103">
        <f>H119</f>
        <v>42503</v>
      </c>
      <c r="T131" s="103"/>
      <c r="U131" s="103">
        <f>F119</f>
        <v>128563</v>
      </c>
      <c r="V131" s="103"/>
      <c r="W131" s="103">
        <f>D119</f>
        <v>34573</v>
      </c>
      <c r="X131" s="103"/>
      <c r="Y131" s="103">
        <f>SUM(Q131:W131)</f>
        <v>219658</v>
      </c>
    </row>
    <row r="132" spans="2:25" s="77" customFormat="1" ht="12" customHeight="1">
      <c r="B132" s="72"/>
      <c r="C132" s="73"/>
      <c r="D132" s="72"/>
      <c r="E132" s="74"/>
      <c r="F132" s="72"/>
      <c r="G132" s="74"/>
      <c r="H132" s="72"/>
      <c r="I132" s="74"/>
      <c r="J132" s="72"/>
      <c r="K132" s="74"/>
      <c r="L132" s="76" t="s">
        <v>42</v>
      </c>
      <c r="M132" s="76" t="s">
        <v>43</v>
      </c>
      <c r="N132" s="109"/>
      <c r="O132" s="72"/>
      <c r="P132" s="73"/>
      <c r="Q132" s="72">
        <f>J120</f>
        <v>13687</v>
      </c>
      <c r="R132" s="73"/>
      <c r="S132" s="72">
        <f>H120</f>
        <v>37182</v>
      </c>
      <c r="T132" s="73"/>
      <c r="U132" s="72">
        <f>F120</f>
        <v>121846</v>
      </c>
      <c r="V132" s="73"/>
      <c r="W132" s="72">
        <f>D120</f>
        <v>28737</v>
      </c>
      <c r="X132" s="73"/>
      <c r="Y132" s="72">
        <f>SUM(Q132:W132)</f>
        <v>201452</v>
      </c>
    </row>
    <row r="133" spans="2:25" s="44" customFormat="1" ht="12" customHeight="1">
      <c r="B133" s="103">
        <f>SUM(D133:J133)</f>
        <v>123858</v>
      </c>
      <c r="C133" s="103"/>
      <c r="D133" s="103">
        <f>D134+D141</f>
        <v>3266</v>
      </c>
      <c r="E133" s="103"/>
      <c r="F133" s="103">
        <f>F134+F141</f>
        <v>104636</v>
      </c>
      <c r="G133" s="103"/>
      <c r="H133" s="103">
        <f>H134+H141</f>
        <v>12189</v>
      </c>
      <c r="I133" s="103"/>
      <c r="J133" s="103">
        <f>J134+J141</f>
        <v>3767</v>
      </c>
      <c r="K133" s="103"/>
      <c r="L133" s="79" t="s">
        <v>44</v>
      </c>
      <c r="M133" s="79" t="s">
        <v>45</v>
      </c>
      <c r="N133" s="79"/>
      <c r="O133" s="107"/>
      <c r="P133" s="108"/>
      <c r="Q133" s="103"/>
      <c r="R133" s="103"/>
      <c r="S133" s="103"/>
      <c r="T133" s="103"/>
      <c r="U133" s="103"/>
      <c r="V133" s="103"/>
      <c r="W133" s="103"/>
      <c r="X133" s="103"/>
      <c r="Y133" s="103"/>
    </row>
    <row r="134" spans="2:25" s="44" customFormat="1" ht="12" customHeight="1">
      <c r="B134" s="103">
        <f>SUM(D134:J134)</f>
        <v>79284</v>
      </c>
      <c r="C134" s="103"/>
      <c r="D134" s="103">
        <f>D135+D137+D139</f>
        <v>1822</v>
      </c>
      <c r="E134" s="103"/>
      <c r="F134" s="103">
        <f>F135+F137+F139</f>
        <v>69123</v>
      </c>
      <c r="G134" s="103"/>
      <c r="H134" s="103">
        <f>H135+H137+H139</f>
        <v>4585</v>
      </c>
      <c r="I134" s="103"/>
      <c r="J134" s="103">
        <f>J135+J137+J139</f>
        <v>3754</v>
      </c>
      <c r="K134" s="103"/>
      <c r="L134" s="111" t="s">
        <v>138</v>
      </c>
      <c r="M134" s="111"/>
      <c r="N134" s="105" t="s">
        <v>139</v>
      </c>
      <c r="O134" s="107"/>
      <c r="P134" s="108"/>
      <c r="Q134" s="103"/>
      <c r="R134" s="103"/>
      <c r="S134" s="103"/>
      <c r="T134" s="103"/>
      <c r="U134" s="103"/>
      <c r="V134" s="103"/>
      <c r="W134" s="103"/>
      <c r="X134" s="103"/>
      <c r="Y134" s="103"/>
    </row>
    <row r="135" spans="2:25" s="116" customFormat="1" ht="12" customHeight="1">
      <c r="B135" s="87">
        <f>SUM(D135:J135)</f>
        <v>87</v>
      </c>
      <c r="C135" s="87"/>
      <c r="D135" s="87">
        <v>0</v>
      </c>
      <c r="E135" s="87"/>
      <c r="F135" s="87">
        <v>0</v>
      </c>
      <c r="G135" s="87"/>
      <c r="H135" s="87">
        <v>0</v>
      </c>
      <c r="I135" s="87"/>
      <c r="J135" s="87">
        <v>87</v>
      </c>
      <c r="K135" s="87"/>
      <c r="L135" s="114" t="s">
        <v>140</v>
      </c>
      <c r="M135" s="114"/>
      <c r="N135" s="114" t="s">
        <v>141</v>
      </c>
      <c r="O135" s="115"/>
      <c r="P135" s="89"/>
      <c r="Q135" s="87"/>
      <c r="R135" s="87"/>
      <c r="S135" s="87"/>
      <c r="T135" s="87"/>
      <c r="U135" s="87"/>
      <c r="V135" s="87"/>
      <c r="W135" s="87"/>
      <c r="X135" s="87"/>
      <c r="Y135" s="87"/>
    </row>
    <row r="136" spans="2:25" s="93" customFormat="1" ht="12" customHeight="1"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114"/>
      <c r="M136" s="114"/>
      <c r="N136" s="114" t="s">
        <v>142</v>
      </c>
      <c r="O136" s="115"/>
      <c r="P136" s="89"/>
      <c r="Q136" s="87"/>
      <c r="R136" s="87"/>
      <c r="S136" s="87"/>
      <c r="T136" s="87"/>
      <c r="U136" s="87"/>
      <c r="V136" s="87"/>
      <c r="W136" s="87"/>
      <c r="X136" s="87"/>
      <c r="Y136" s="87"/>
    </row>
    <row r="137" spans="2:25" s="93" customFormat="1" ht="12" customHeight="1">
      <c r="B137" s="87">
        <f>SUM(D137:J137)</f>
        <v>1716</v>
      </c>
      <c r="C137" s="87"/>
      <c r="D137" s="87">
        <v>0</v>
      </c>
      <c r="E137" s="87"/>
      <c r="F137" s="87">
        <v>0</v>
      </c>
      <c r="G137" s="87"/>
      <c r="H137" s="87">
        <v>0</v>
      </c>
      <c r="I137" s="87"/>
      <c r="J137" s="87">
        <v>1716</v>
      </c>
      <c r="K137" s="87"/>
      <c r="L137" s="114" t="s">
        <v>143</v>
      </c>
      <c r="M137" s="113"/>
      <c r="N137" s="114" t="s">
        <v>144</v>
      </c>
      <c r="O137" s="115"/>
      <c r="P137" s="89"/>
      <c r="Q137" s="87"/>
      <c r="R137" s="87"/>
      <c r="S137" s="87"/>
      <c r="T137" s="87"/>
      <c r="U137" s="87"/>
      <c r="V137" s="87"/>
      <c r="W137" s="87"/>
      <c r="X137" s="87"/>
      <c r="Y137" s="87"/>
    </row>
    <row r="138" spans="2:56" s="56" customFormat="1" ht="12" customHeight="1"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114"/>
      <c r="M138" s="113"/>
      <c r="N138" s="114" t="s">
        <v>145</v>
      </c>
      <c r="O138" s="115"/>
      <c r="P138" s="89"/>
      <c r="Q138" s="87"/>
      <c r="R138" s="87"/>
      <c r="S138" s="87"/>
      <c r="T138" s="87"/>
      <c r="U138" s="87"/>
      <c r="V138" s="87"/>
      <c r="W138" s="87"/>
      <c r="X138" s="87"/>
      <c r="Y138" s="87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</row>
    <row r="139" spans="2:25" s="93" customFormat="1" ht="12" customHeight="1">
      <c r="B139" s="87">
        <f>SUM(D139:J139)</f>
        <v>77481</v>
      </c>
      <c r="C139" s="87"/>
      <c r="D139" s="87">
        <v>1822</v>
      </c>
      <c r="E139" s="87"/>
      <c r="F139" s="87">
        <v>69123</v>
      </c>
      <c r="G139" s="87"/>
      <c r="H139" s="87">
        <v>4585</v>
      </c>
      <c r="I139" s="87"/>
      <c r="J139" s="87">
        <v>1951</v>
      </c>
      <c r="K139" s="87"/>
      <c r="L139" s="114" t="s">
        <v>146</v>
      </c>
      <c r="M139" s="113"/>
      <c r="N139" s="114" t="s">
        <v>147</v>
      </c>
      <c r="O139" s="115"/>
      <c r="P139" s="89"/>
      <c r="Q139" s="87"/>
      <c r="R139" s="87"/>
      <c r="S139" s="87"/>
      <c r="T139" s="87"/>
      <c r="U139" s="87"/>
      <c r="V139" s="87"/>
      <c r="W139" s="87"/>
      <c r="X139" s="87"/>
      <c r="Y139" s="87"/>
    </row>
    <row r="140" spans="2:25" s="93" customFormat="1" ht="12" customHeight="1"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114"/>
      <c r="M140" s="113"/>
      <c r="N140" s="114" t="s">
        <v>148</v>
      </c>
      <c r="O140" s="115"/>
      <c r="P140" s="89"/>
      <c r="Q140" s="87"/>
      <c r="R140" s="87"/>
      <c r="S140" s="87"/>
      <c r="T140" s="87"/>
      <c r="U140" s="87"/>
      <c r="V140" s="87"/>
      <c r="W140" s="87"/>
      <c r="X140" s="87"/>
      <c r="Y140" s="87"/>
    </row>
    <row r="141" spans="2:25" s="68" customFormat="1" ht="12" customHeight="1">
      <c r="B141" s="103">
        <f>SUM(D141:J141)</f>
        <v>44574</v>
      </c>
      <c r="C141" s="103"/>
      <c r="D141" s="103">
        <v>1444</v>
      </c>
      <c r="E141" s="103"/>
      <c r="F141" s="103">
        <v>35513</v>
      </c>
      <c r="G141" s="103"/>
      <c r="H141" s="103">
        <v>7604</v>
      </c>
      <c r="I141" s="103"/>
      <c r="J141" s="103">
        <v>13</v>
      </c>
      <c r="K141" s="103"/>
      <c r="L141" s="111" t="s">
        <v>149</v>
      </c>
      <c r="M141" s="105"/>
      <c r="N141" s="111" t="s">
        <v>150</v>
      </c>
      <c r="O141" s="107"/>
      <c r="P141" s="108"/>
      <c r="Q141" s="103"/>
      <c r="R141" s="103"/>
      <c r="S141" s="103"/>
      <c r="T141" s="103"/>
      <c r="U141" s="103"/>
      <c r="V141" s="103"/>
      <c r="W141" s="103"/>
      <c r="X141" s="103"/>
      <c r="Y141" s="103"/>
    </row>
    <row r="142" spans="2:25" s="68" customFormat="1" ht="12" customHeight="1"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11"/>
      <c r="M142" s="105"/>
      <c r="N142" s="111" t="s">
        <v>151</v>
      </c>
      <c r="O142" s="107"/>
      <c r="P142" s="108"/>
      <c r="Q142" s="103"/>
      <c r="R142" s="103"/>
      <c r="S142" s="103"/>
      <c r="T142" s="103"/>
      <c r="U142" s="103"/>
      <c r="V142" s="103"/>
      <c r="W142" s="103"/>
      <c r="X142" s="103"/>
      <c r="Y142" s="103"/>
    </row>
    <row r="143" spans="2:25" s="68" customFormat="1" ht="12" customHeight="1">
      <c r="B143" s="98">
        <f>SUM(D143:J143)</f>
        <v>95800</v>
      </c>
      <c r="C143" s="98"/>
      <c r="D143" s="98">
        <f>W131-D133</f>
        <v>31307</v>
      </c>
      <c r="E143" s="98"/>
      <c r="F143" s="98">
        <f>U131-F133</f>
        <v>23927</v>
      </c>
      <c r="G143" s="98"/>
      <c r="H143" s="98">
        <f>S131-H133</f>
        <v>30314</v>
      </c>
      <c r="I143" s="98"/>
      <c r="J143" s="98">
        <f>Q131-J133</f>
        <v>10252</v>
      </c>
      <c r="K143" s="98"/>
      <c r="L143" s="121" t="s">
        <v>46</v>
      </c>
      <c r="M143" s="121" t="s">
        <v>47</v>
      </c>
      <c r="N143" s="121"/>
      <c r="O143" s="107"/>
      <c r="P143" s="108"/>
      <c r="Q143" s="103"/>
      <c r="R143" s="103"/>
      <c r="S143" s="103"/>
      <c r="T143" s="103"/>
      <c r="U143" s="103"/>
      <c r="V143" s="103"/>
      <c r="W143" s="103"/>
      <c r="X143" s="103"/>
      <c r="Y143" s="103"/>
    </row>
    <row r="144" spans="2:56" s="67" customFormat="1" ht="12" customHeight="1" thickBot="1">
      <c r="B144" s="63">
        <f>SUM(D144:J144)</f>
        <v>77594</v>
      </c>
      <c r="C144" s="64"/>
      <c r="D144" s="63">
        <f>W132-D133</f>
        <v>25471</v>
      </c>
      <c r="E144" s="64"/>
      <c r="F144" s="63">
        <f>U132-F133</f>
        <v>17210</v>
      </c>
      <c r="G144" s="64"/>
      <c r="H144" s="63">
        <f>S132-H133</f>
        <v>24993</v>
      </c>
      <c r="I144" s="64"/>
      <c r="J144" s="63">
        <f>Q132-J133</f>
        <v>9920</v>
      </c>
      <c r="K144" s="64"/>
      <c r="L144" s="65" t="s">
        <v>48</v>
      </c>
      <c r="M144" s="65" t="s">
        <v>49</v>
      </c>
      <c r="N144" s="65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</row>
    <row r="145" spans="2:25" s="68" customFormat="1" ht="21" customHeight="1">
      <c r="B145" s="15" t="s">
        <v>172</v>
      </c>
      <c r="C145" s="15"/>
      <c r="D145" s="17"/>
      <c r="E145" s="18"/>
      <c r="F145" s="18"/>
      <c r="G145" s="18"/>
      <c r="H145" s="18"/>
      <c r="I145" s="18"/>
      <c r="J145" s="18"/>
      <c r="K145" s="18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s="68" customFormat="1" ht="3.75" customHeight="1">
      <c r="B146" s="20"/>
      <c r="C146" s="20"/>
      <c r="D146" s="20"/>
      <c r="E146" s="20"/>
      <c r="F146" s="20"/>
      <c r="G146" s="20"/>
      <c r="H146" s="20"/>
      <c r="I146" s="20"/>
      <c r="J146" s="20"/>
      <c r="K146" s="21"/>
      <c r="L146" s="22"/>
      <c r="M146" s="23"/>
      <c r="N146" s="24"/>
      <c r="O146" s="24"/>
      <c r="P146" s="25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s="68" customFormat="1" ht="12.75">
      <c r="B147" s="26" t="s">
        <v>7</v>
      </c>
      <c r="C147" s="27"/>
      <c r="D147" s="27"/>
      <c r="E147" s="27"/>
      <c r="F147" s="27"/>
      <c r="G147" s="27"/>
      <c r="H147" s="27"/>
      <c r="I147" s="27"/>
      <c r="J147" s="27"/>
      <c r="K147" s="21"/>
      <c r="L147" s="28" t="s">
        <v>6</v>
      </c>
      <c r="M147" s="29"/>
      <c r="N147" s="30" t="s">
        <v>72</v>
      </c>
      <c r="O147" s="30"/>
      <c r="P147" s="31"/>
      <c r="Q147" s="26" t="s">
        <v>16</v>
      </c>
      <c r="R147" s="27"/>
      <c r="S147" s="27"/>
      <c r="T147" s="27"/>
      <c r="U147" s="27"/>
      <c r="V147" s="27"/>
      <c r="W147" s="27"/>
      <c r="X147" s="27"/>
      <c r="Y147" s="26"/>
    </row>
    <row r="148" spans="2:25" s="68" customFormat="1" ht="2.25" customHeight="1">
      <c r="B148" s="32"/>
      <c r="C148" s="32"/>
      <c r="D148" s="32"/>
      <c r="E148" s="32"/>
      <c r="F148" s="32"/>
      <c r="G148" s="32"/>
      <c r="H148" s="32"/>
      <c r="I148" s="32"/>
      <c r="J148" s="32"/>
      <c r="K148" s="33"/>
      <c r="L148" s="27"/>
      <c r="M148" s="32"/>
      <c r="N148" s="27"/>
      <c r="O148" s="27"/>
      <c r="P148" s="31"/>
      <c r="Q148" s="31"/>
      <c r="R148" s="31"/>
      <c r="S148" s="31"/>
      <c r="T148" s="31"/>
      <c r="U148" s="31"/>
      <c r="V148" s="31"/>
      <c r="W148" s="31"/>
      <c r="X148" s="31"/>
      <c r="Y148" s="31"/>
    </row>
    <row r="149" spans="2:25" s="68" customFormat="1" ht="12.75">
      <c r="B149" s="34" t="s">
        <v>8</v>
      </c>
      <c r="C149" s="21"/>
      <c r="D149" s="35" t="s">
        <v>180</v>
      </c>
      <c r="E149" s="21"/>
      <c r="F149" s="35" t="s">
        <v>181</v>
      </c>
      <c r="G149" s="21"/>
      <c r="H149" s="35" t="s">
        <v>182</v>
      </c>
      <c r="I149" s="21"/>
      <c r="J149" s="35" t="s">
        <v>183</v>
      </c>
      <c r="K149" s="21"/>
      <c r="L149" s="34"/>
      <c r="M149" s="36"/>
      <c r="N149" s="34" t="s">
        <v>73</v>
      </c>
      <c r="O149" s="34"/>
      <c r="P149" s="31"/>
      <c r="Q149" s="35" t="s">
        <v>183</v>
      </c>
      <c r="R149" s="21"/>
      <c r="S149" s="35" t="s">
        <v>182</v>
      </c>
      <c r="T149" s="21"/>
      <c r="U149" s="35" t="s">
        <v>181</v>
      </c>
      <c r="V149" s="21"/>
      <c r="W149" s="35" t="s">
        <v>180</v>
      </c>
      <c r="X149" s="21"/>
      <c r="Y149" s="34" t="s">
        <v>8</v>
      </c>
    </row>
    <row r="150" spans="2:25" s="68" customFormat="1" ht="2.25" customHeight="1">
      <c r="B150" s="36"/>
      <c r="C150" s="21"/>
      <c r="D150" s="21"/>
      <c r="E150" s="21"/>
      <c r="F150" s="21"/>
      <c r="G150" s="21"/>
      <c r="H150" s="21"/>
      <c r="I150" s="21"/>
      <c r="J150" s="21"/>
      <c r="K150" s="21"/>
      <c r="L150" s="34"/>
      <c r="M150" s="36"/>
      <c r="N150" s="34"/>
      <c r="O150" s="34"/>
      <c r="P150" s="37"/>
      <c r="Q150" s="21"/>
      <c r="R150" s="21"/>
      <c r="S150" s="21"/>
      <c r="T150" s="21"/>
      <c r="U150" s="21"/>
      <c r="V150" s="21"/>
      <c r="W150" s="21"/>
      <c r="X150" s="21"/>
      <c r="Y150" s="36"/>
    </row>
    <row r="151" spans="2:25" s="68" customFormat="1" ht="12.75">
      <c r="B151" s="38" t="s">
        <v>9</v>
      </c>
      <c r="C151" s="21"/>
      <c r="D151" s="39" t="s">
        <v>9</v>
      </c>
      <c r="E151" s="40"/>
      <c r="F151" s="39" t="s">
        <v>187</v>
      </c>
      <c r="G151" s="21"/>
      <c r="H151" s="41" t="s">
        <v>190</v>
      </c>
      <c r="I151" s="21"/>
      <c r="J151" s="35" t="s">
        <v>193</v>
      </c>
      <c r="K151" s="21"/>
      <c r="L151" s="34"/>
      <c r="M151" s="36"/>
      <c r="N151" s="34"/>
      <c r="O151" s="34"/>
      <c r="P151" s="37"/>
      <c r="Q151" s="35" t="s">
        <v>193</v>
      </c>
      <c r="R151" s="21"/>
      <c r="S151" s="41" t="s">
        <v>190</v>
      </c>
      <c r="T151" s="40"/>
      <c r="U151" s="39" t="s">
        <v>187</v>
      </c>
      <c r="V151" s="21"/>
      <c r="W151" s="39" t="s">
        <v>9</v>
      </c>
      <c r="X151" s="21"/>
      <c r="Y151" s="38" t="s">
        <v>9</v>
      </c>
    </row>
    <row r="152" spans="2:25" s="68" customFormat="1" ht="12.75">
      <c r="B152" s="42" t="s">
        <v>195</v>
      </c>
      <c r="C152" s="40"/>
      <c r="D152" s="39" t="s">
        <v>186</v>
      </c>
      <c r="E152" s="40"/>
      <c r="F152" s="39" t="s">
        <v>188</v>
      </c>
      <c r="G152" s="40"/>
      <c r="H152" s="41" t="s">
        <v>191</v>
      </c>
      <c r="I152" s="21"/>
      <c r="J152" s="39" t="s">
        <v>213</v>
      </c>
      <c r="K152" s="21"/>
      <c r="L152" s="30"/>
      <c r="M152" s="43"/>
      <c r="N152" s="30"/>
      <c r="O152" s="30"/>
      <c r="P152" s="44"/>
      <c r="Q152" s="39" t="s">
        <v>213</v>
      </c>
      <c r="R152" s="40"/>
      <c r="S152" s="39" t="s">
        <v>191</v>
      </c>
      <c r="T152" s="40"/>
      <c r="U152" s="39" t="s">
        <v>188</v>
      </c>
      <c r="V152" s="40"/>
      <c r="W152" s="39" t="s">
        <v>186</v>
      </c>
      <c r="X152" s="21"/>
      <c r="Y152" s="42" t="s">
        <v>195</v>
      </c>
    </row>
    <row r="153" spans="2:25" s="68" customFormat="1" ht="12" customHeight="1">
      <c r="B153" s="42" t="s">
        <v>194</v>
      </c>
      <c r="C153" s="40"/>
      <c r="D153" s="39" t="s">
        <v>184</v>
      </c>
      <c r="E153" s="40"/>
      <c r="F153" s="39" t="s">
        <v>189</v>
      </c>
      <c r="G153" s="40"/>
      <c r="H153" s="41" t="s">
        <v>185</v>
      </c>
      <c r="I153" s="21"/>
      <c r="J153" s="39" t="s">
        <v>192</v>
      </c>
      <c r="K153" s="21"/>
      <c r="L153" s="30"/>
      <c r="M153" s="43"/>
      <c r="N153" s="30"/>
      <c r="O153" s="30"/>
      <c r="P153" s="44"/>
      <c r="Q153" s="39" t="s">
        <v>192</v>
      </c>
      <c r="R153" s="40"/>
      <c r="S153" s="39" t="s">
        <v>185</v>
      </c>
      <c r="T153" s="40"/>
      <c r="U153" s="39" t="s">
        <v>189</v>
      </c>
      <c r="V153" s="40"/>
      <c r="W153" s="39" t="s">
        <v>184</v>
      </c>
      <c r="X153" s="21"/>
      <c r="Y153" s="42" t="s">
        <v>194</v>
      </c>
    </row>
    <row r="154" spans="2:25" s="68" customFormat="1" ht="2.25" customHeight="1">
      <c r="B154" s="45"/>
      <c r="C154" s="46"/>
      <c r="D154" s="47"/>
      <c r="E154" s="46"/>
      <c r="F154" s="47"/>
      <c r="G154" s="46"/>
      <c r="H154" s="47"/>
      <c r="I154" s="46"/>
      <c r="J154" s="47"/>
      <c r="K154" s="46"/>
      <c r="L154" s="48"/>
      <c r="M154" s="48"/>
      <c r="N154" s="48"/>
      <c r="O154" s="48"/>
      <c r="P154" s="48"/>
      <c r="Q154" s="45"/>
      <c r="R154" s="46"/>
      <c r="S154" s="47"/>
      <c r="T154" s="46"/>
      <c r="U154" s="47"/>
      <c r="V154" s="46"/>
      <c r="W154" s="47"/>
      <c r="X154" s="46"/>
      <c r="Y154" s="47"/>
    </row>
    <row r="155" spans="2:25" s="31" customFormat="1" ht="12" customHeight="1"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11" t="s">
        <v>40</v>
      </c>
      <c r="M155" s="111" t="s">
        <v>41</v>
      </c>
      <c r="N155" s="105"/>
      <c r="O155" s="108"/>
      <c r="P155" s="108"/>
      <c r="Q155" s="103">
        <f>J119</f>
        <v>14019</v>
      </c>
      <c r="R155" s="103"/>
      <c r="S155" s="103">
        <f>H119</f>
        <v>42503</v>
      </c>
      <c r="T155" s="103"/>
      <c r="U155" s="103">
        <f>F119</f>
        <v>128563</v>
      </c>
      <c r="V155" s="103"/>
      <c r="W155" s="103">
        <f>D119</f>
        <v>34573</v>
      </c>
      <c r="X155" s="103"/>
      <c r="Y155" s="103">
        <f>SUM(Q155:W155)</f>
        <v>219658</v>
      </c>
    </row>
    <row r="156" spans="2:25" s="77" customFormat="1" ht="12" customHeight="1">
      <c r="B156" s="72"/>
      <c r="C156" s="73"/>
      <c r="D156" s="72"/>
      <c r="E156" s="74"/>
      <c r="F156" s="72"/>
      <c r="G156" s="74"/>
      <c r="H156" s="72"/>
      <c r="I156" s="74"/>
      <c r="J156" s="72"/>
      <c r="K156" s="74"/>
      <c r="L156" s="76" t="s">
        <v>42</v>
      </c>
      <c r="M156" s="76" t="s">
        <v>43</v>
      </c>
      <c r="N156" s="109"/>
      <c r="O156" s="72"/>
      <c r="P156" s="73"/>
      <c r="Q156" s="72">
        <f>J120</f>
        <v>13687</v>
      </c>
      <c r="R156" s="73"/>
      <c r="S156" s="72">
        <f>H120</f>
        <v>37182</v>
      </c>
      <c r="T156" s="73"/>
      <c r="U156" s="72">
        <f>F120</f>
        <v>121846</v>
      </c>
      <c r="V156" s="73"/>
      <c r="W156" s="72">
        <f>D120</f>
        <v>28737</v>
      </c>
      <c r="X156" s="73"/>
      <c r="Y156" s="72">
        <f>SUM(Q156:W156)</f>
        <v>201452</v>
      </c>
    </row>
    <row r="157" spans="2:25" s="31" customFormat="1" ht="12" customHeight="1">
      <c r="B157" s="103">
        <f>SUM(D157:J157)</f>
        <v>212003</v>
      </c>
      <c r="C157" s="103"/>
      <c r="D157" s="103">
        <f>D158+D159</f>
        <v>38449</v>
      </c>
      <c r="E157" s="103"/>
      <c r="F157" s="103">
        <f>F158+F159</f>
        <v>127393</v>
      </c>
      <c r="G157" s="103"/>
      <c r="H157" s="103">
        <f>H158+H159</f>
        <v>41073</v>
      </c>
      <c r="I157" s="103"/>
      <c r="J157" s="103">
        <f>J158+J159</f>
        <v>5088</v>
      </c>
      <c r="K157" s="103"/>
      <c r="L157" s="79" t="s">
        <v>52</v>
      </c>
      <c r="M157" s="79" t="s">
        <v>53</v>
      </c>
      <c r="N157" s="79"/>
      <c r="O157" s="108"/>
      <c r="P157" s="108"/>
      <c r="Q157" s="103"/>
      <c r="R157" s="103"/>
      <c r="S157" s="103"/>
      <c r="T157" s="103"/>
      <c r="U157" s="103"/>
      <c r="V157" s="103"/>
      <c r="W157" s="103"/>
      <c r="X157" s="103"/>
      <c r="Y157" s="103"/>
    </row>
    <row r="158" spans="2:25" s="54" customFormat="1" ht="12" customHeight="1">
      <c r="B158" s="87">
        <f>SUM(D158:J158)</f>
        <v>123858</v>
      </c>
      <c r="C158" s="87"/>
      <c r="D158" s="87">
        <v>3266</v>
      </c>
      <c r="E158" s="87"/>
      <c r="F158" s="87">
        <v>104636</v>
      </c>
      <c r="G158" s="87"/>
      <c r="H158" s="87">
        <v>12189</v>
      </c>
      <c r="I158" s="87"/>
      <c r="J158" s="87">
        <v>3767</v>
      </c>
      <c r="K158" s="87"/>
      <c r="L158" s="114" t="s">
        <v>152</v>
      </c>
      <c r="M158" s="114"/>
      <c r="N158" s="113" t="s">
        <v>153</v>
      </c>
      <c r="O158" s="89"/>
      <c r="P158" s="89"/>
      <c r="Q158" s="87"/>
      <c r="R158" s="87"/>
      <c r="S158" s="87"/>
      <c r="T158" s="87"/>
      <c r="U158" s="87"/>
      <c r="V158" s="87"/>
      <c r="W158" s="87"/>
      <c r="X158" s="87"/>
      <c r="Y158" s="87"/>
    </row>
    <row r="159" spans="2:25" s="54" customFormat="1" ht="12" customHeight="1">
      <c r="B159" s="87">
        <f>SUM(D159:J159)</f>
        <v>88145</v>
      </c>
      <c r="C159" s="87"/>
      <c r="D159" s="87">
        <v>35183</v>
      </c>
      <c r="E159" s="87"/>
      <c r="F159" s="87">
        <v>22757</v>
      </c>
      <c r="G159" s="87"/>
      <c r="H159" s="87">
        <v>28884</v>
      </c>
      <c r="I159" s="87"/>
      <c r="J159" s="87">
        <v>1321</v>
      </c>
      <c r="K159" s="87"/>
      <c r="L159" s="114" t="s">
        <v>154</v>
      </c>
      <c r="M159" s="114"/>
      <c r="N159" s="114" t="s">
        <v>155</v>
      </c>
      <c r="O159" s="89"/>
      <c r="P159" s="89"/>
      <c r="Q159" s="87"/>
      <c r="R159" s="87"/>
      <c r="S159" s="87"/>
      <c r="T159" s="87"/>
      <c r="U159" s="87"/>
      <c r="V159" s="87"/>
      <c r="W159" s="87"/>
      <c r="X159" s="87"/>
      <c r="Y159" s="87"/>
    </row>
    <row r="160" spans="2:25" s="68" customFormat="1" ht="12" customHeight="1">
      <c r="B160" s="98">
        <f>SUM(D160:J160)</f>
        <v>7655</v>
      </c>
      <c r="C160" s="98"/>
      <c r="D160" s="98">
        <f>W155-D157</f>
        <v>-3876</v>
      </c>
      <c r="E160" s="98"/>
      <c r="F160" s="98">
        <f>U155-F157</f>
        <v>1170</v>
      </c>
      <c r="G160" s="98"/>
      <c r="H160" s="98">
        <f>S155-H157</f>
        <v>1430</v>
      </c>
      <c r="I160" s="98"/>
      <c r="J160" s="98">
        <f>Q155-J157</f>
        <v>8931</v>
      </c>
      <c r="K160" s="103"/>
      <c r="L160" s="121" t="s">
        <v>54</v>
      </c>
      <c r="M160" s="128" t="s">
        <v>55</v>
      </c>
      <c r="N160" s="121"/>
      <c r="O160" s="108"/>
      <c r="P160" s="108"/>
      <c r="Q160" s="103"/>
      <c r="R160" s="103"/>
      <c r="S160" s="103"/>
      <c r="T160" s="103"/>
      <c r="U160" s="103"/>
      <c r="V160" s="103"/>
      <c r="W160" s="103"/>
      <c r="X160" s="103"/>
      <c r="Y160" s="103"/>
    </row>
    <row r="161" spans="2:56" s="67" customFormat="1" ht="12" customHeight="1" thickBot="1">
      <c r="B161" s="63">
        <f>SUM(D161:J161)</f>
        <v>-10551</v>
      </c>
      <c r="C161" s="64"/>
      <c r="D161" s="63">
        <f>W156-D157</f>
        <v>-9712</v>
      </c>
      <c r="E161" s="64"/>
      <c r="F161" s="63">
        <f>U156-F157</f>
        <v>-5547</v>
      </c>
      <c r="G161" s="64"/>
      <c r="H161" s="63">
        <f>S156-H157</f>
        <v>-3891</v>
      </c>
      <c r="I161" s="64"/>
      <c r="J161" s="63">
        <f>Q156-J157</f>
        <v>8599</v>
      </c>
      <c r="K161" s="64"/>
      <c r="L161" s="65" t="s">
        <v>56</v>
      </c>
      <c r="M161" s="65" t="s">
        <v>57</v>
      </c>
      <c r="N161" s="65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</row>
    <row r="162" spans="2:25" s="68" customFormat="1" ht="21" customHeight="1">
      <c r="B162" s="15" t="s">
        <v>173</v>
      </c>
      <c r="C162" s="15"/>
      <c r="D162" s="17"/>
      <c r="E162" s="18"/>
      <c r="F162" s="18"/>
      <c r="G162" s="18"/>
      <c r="H162" s="18"/>
      <c r="I162" s="18"/>
      <c r="J162" s="18"/>
      <c r="K162" s="18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s="68" customFormat="1" ht="3.75" customHeight="1">
      <c r="B163" s="20"/>
      <c r="C163" s="20"/>
      <c r="D163" s="20"/>
      <c r="E163" s="20"/>
      <c r="F163" s="20"/>
      <c r="G163" s="20"/>
      <c r="H163" s="20"/>
      <c r="I163" s="20"/>
      <c r="J163" s="20"/>
      <c r="K163" s="21"/>
      <c r="L163" s="22"/>
      <c r="M163" s="23"/>
      <c r="N163" s="24"/>
      <c r="O163" s="24"/>
      <c r="P163" s="25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s="68" customFormat="1" ht="12.75">
      <c r="B164" s="26" t="s">
        <v>7</v>
      </c>
      <c r="C164" s="27"/>
      <c r="D164" s="27"/>
      <c r="E164" s="27"/>
      <c r="F164" s="27"/>
      <c r="G164" s="27"/>
      <c r="H164" s="27"/>
      <c r="I164" s="27"/>
      <c r="J164" s="27"/>
      <c r="K164" s="21"/>
      <c r="L164" s="28" t="s">
        <v>6</v>
      </c>
      <c r="M164" s="29"/>
      <c r="N164" s="30" t="s">
        <v>72</v>
      </c>
      <c r="O164" s="30"/>
      <c r="P164" s="31"/>
      <c r="Q164" s="26" t="s">
        <v>16</v>
      </c>
      <c r="R164" s="27"/>
      <c r="S164" s="27"/>
      <c r="T164" s="27"/>
      <c r="U164" s="27"/>
      <c r="V164" s="27"/>
      <c r="W164" s="27"/>
      <c r="X164" s="27"/>
      <c r="Y164" s="26"/>
    </row>
    <row r="165" spans="2:25" s="68" customFormat="1" ht="2.25" customHeight="1">
      <c r="B165" s="32"/>
      <c r="C165" s="32"/>
      <c r="D165" s="32"/>
      <c r="E165" s="32"/>
      <c r="F165" s="32"/>
      <c r="G165" s="32"/>
      <c r="H165" s="32"/>
      <c r="I165" s="32"/>
      <c r="J165" s="32"/>
      <c r="K165" s="33"/>
      <c r="L165" s="27"/>
      <c r="M165" s="32"/>
      <c r="N165" s="27"/>
      <c r="O165" s="27"/>
      <c r="P165" s="31"/>
      <c r="Q165" s="31"/>
      <c r="R165" s="31"/>
      <c r="S165" s="31"/>
      <c r="T165" s="31"/>
      <c r="U165" s="31"/>
      <c r="V165" s="31"/>
      <c r="W165" s="31"/>
      <c r="X165" s="31"/>
      <c r="Y165" s="31"/>
    </row>
    <row r="166" spans="2:25" s="68" customFormat="1" ht="12.75">
      <c r="B166" s="34" t="s">
        <v>8</v>
      </c>
      <c r="C166" s="21"/>
      <c r="D166" s="35" t="s">
        <v>180</v>
      </c>
      <c r="E166" s="21"/>
      <c r="F166" s="35" t="s">
        <v>181</v>
      </c>
      <c r="G166" s="21"/>
      <c r="H166" s="35" t="s">
        <v>182</v>
      </c>
      <c r="I166" s="21"/>
      <c r="J166" s="35" t="s">
        <v>183</v>
      </c>
      <c r="K166" s="21"/>
      <c r="L166" s="34"/>
      <c r="M166" s="36"/>
      <c r="N166" s="34" t="s">
        <v>73</v>
      </c>
      <c r="O166" s="34"/>
      <c r="P166" s="31"/>
      <c r="Q166" s="35" t="s">
        <v>183</v>
      </c>
      <c r="R166" s="21"/>
      <c r="S166" s="35" t="s">
        <v>182</v>
      </c>
      <c r="T166" s="21"/>
      <c r="U166" s="35" t="s">
        <v>181</v>
      </c>
      <c r="V166" s="21"/>
      <c r="W166" s="35" t="s">
        <v>180</v>
      </c>
      <c r="X166" s="21"/>
      <c r="Y166" s="34" t="s">
        <v>8</v>
      </c>
    </row>
    <row r="167" spans="2:25" s="68" customFormat="1" ht="2.25" customHeight="1">
      <c r="B167" s="36"/>
      <c r="C167" s="21"/>
      <c r="D167" s="21"/>
      <c r="E167" s="21"/>
      <c r="F167" s="21"/>
      <c r="G167" s="21"/>
      <c r="H167" s="21"/>
      <c r="I167" s="21"/>
      <c r="J167" s="21"/>
      <c r="K167" s="21"/>
      <c r="L167" s="34"/>
      <c r="M167" s="36"/>
      <c r="N167" s="34"/>
      <c r="O167" s="34"/>
      <c r="P167" s="37"/>
      <c r="Q167" s="21"/>
      <c r="R167" s="21"/>
      <c r="S167" s="21"/>
      <c r="T167" s="21"/>
      <c r="U167" s="21"/>
      <c r="V167" s="21"/>
      <c r="W167" s="21"/>
      <c r="X167" s="21"/>
      <c r="Y167" s="36"/>
    </row>
    <row r="168" spans="2:25" s="68" customFormat="1" ht="12.75">
      <c r="B168" s="38" t="s">
        <v>9</v>
      </c>
      <c r="C168" s="21"/>
      <c r="D168" s="39" t="s">
        <v>9</v>
      </c>
      <c r="E168" s="40"/>
      <c r="F168" s="39" t="s">
        <v>187</v>
      </c>
      <c r="G168" s="21"/>
      <c r="H168" s="41" t="s">
        <v>190</v>
      </c>
      <c r="I168" s="21"/>
      <c r="J168" s="35" t="s">
        <v>193</v>
      </c>
      <c r="K168" s="21"/>
      <c r="L168" s="34"/>
      <c r="M168" s="36"/>
      <c r="N168" s="34"/>
      <c r="O168" s="34"/>
      <c r="P168" s="37"/>
      <c r="Q168" s="35" t="s">
        <v>193</v>
      </c>
      <c r="R168" s="21"/>
      <c r="S168" s="41" t="s">
        <v>190</v>
      </c>
      <c r="T168" s="40"/>
      <c r="U168" s="39" t="s">
        <v>187</v>
      </c>
      <c r="V168" s="21"/>
      <c r="W168" s="39" t="s">
        <v>9</v>
      </c>
      <c r="X168" s="21"/>
      <c r="Y168" s="38" t="s">
        <v>9</v>
      </c>
    </row>
    <row r="169" spans="2:25" s="68" customFormat="1" ht="12.75">
      <c r="B169" s="42" t="s">
        <v>195</v>
      </c>
      <c r="C169" s="40"/>
      <c r="D169" s="39" t="s">
        <v>186</v>
      </c>
      <c r="E169" s="40"/>
      <c r="F169" s="39" t="s">
        <v>188</v>
      </c>
      <c r="G169" s="40"/>
      <c r="H169" s="41" t="s">
        <v>191</v>
      </c>
      <c r="I169" s="21"/>
      <c r="J169" s="39" t="s">
        <v>213</v>
      </c>
      <c r="K169" s="21"/>
      <c r="L169" s="30"/>
      <c r="M169" s="43"/>
      <c r="N169" s="30"/>
      <c r="O169" s="30"/>
      <c r="P169" s="44"/>
      <c r="Q169" s="39" t="s">
        <v>213</v>
      </c>
      <c r="R169" s="40"/>
      <c r="S169" s="39" t="s">
        <v>191</v>
      </c>
      <c r="T169" s="40"/>
      <c r="U169" s="39" t="s">
        <v>188</v>
      </c>
      <c r="V169" s="40"/>
      <c r="W169" s="39" t="s">
        <v>186</v>
      </c>
      <c r="X169" s="21"/>
      <c r="Y169" s="42" t="s">
        <v>195</v>
      </c>
    </row>
    <row r="170" spans="2:25" s="68" customFormat="1" ht="12" customHeight="1">
      <c r="B170" s="42" t="s">
        <v>194</v>
      </c>
      <c r="C170" s="40"/>
      <c r="D170" s="39" t="s">
        <v>184</v>
      </c>
      <c r="E170" s="40"/>
      <c r="F170" s="39" t="s">
        <v>189</v>
      </c>
      <c r="G170" s="40"/>
      <c r="H170" s="41" t="s">
        <v>185</v>
      </c>
      <c r="I170" s="21"/>
      <c r="J170" s="39" t="s">
        <v>192</v>
      </c>
      <c r="K170" s="21"/>
      <c r="L170" s="30"/>
      <c r="M170" s="43"/>
      <c r="N170" s="30"/>
      <c r="O170" s="30"/>
      <c r="P170" s="44"/>
      <c r="Q170" s="39" t="s">
        <v>192</v>
      </c>
      <c r="R170" s="40"/>
      <c r="S170" s="39" t="s">
        <v>185</v>
      </c>
      <c r="T170" s="40"/>
      <c r="U170" s="39" t="s">
        <v>189</v>
      </c>
      <c r="V170" s="40"/>
      <c r="W170" s="39" t="s">
        <v>184</v>
      </c>
      <c r="X170" s="21"/>
      <c r="Y170" s="42" t="s">
        <v>194</v>
      </c>
    </row>
    <row r="171" spans="2:25" s="68" customFormat="1" ht="2.25" customHeight="1">
      <c r="B171" s="45"/>
      <c r="C171" s="46"/>
      <c r="D171" s="47"/>
      <c r="E171" s="46"/>
      <c r="F171" s="47"/>
      <c r="G171" s="46"/>
      <c r="H171" s="47"/>
      <c r="I171" s="46"/>
      <c r="J171" s="47"/>
      <c r="K171" s="46"/>
      <c r="L171" s="48"/>
      <c r="M171" s="48"/>
      <c r="N171" s="48"/>
      <c r="O171" s="48"/>
      <c r="P171" s="48"/>
      <c r="Q171" s="45"/>
      <c r="R171" s="46"/>
      <c r="S171" s="47"/>
      <c r="T171" s="46"/>
      <c r="U171" s="47"/>
      <c r="V171" s="46"/>
      <c r="W171" s="47"/>
      <c r="X171" s="46"/>
      <c r="Y171" s="47"/>
    </row>
    <row r="172" spans="2:25" s="68" customFormat="1" ht="12" customHeight="1"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4" t="s">
        <v>46</v>
      </c>
      <c r="M172" s="111" t="s">
        <v>47</v>
      </c>
      <c r="N172" s="106"/>
      <c r="O172" s="108"/>
      <c r="P172" s="108"/>
      <c r="Q172" s="103">
        <f>J143</f>
        <v>10252</v>
      </c>
      <c r="R172" s="103"/>
      <c r="S172" s="103">
        <f>H143</f>
        <v>30314</v>
      </c>
      <c r="T172" s="103"/>
      <c r="U172" s="103">
        <f>F143</f>
        <v>23927</v>
      </c>
      <c r="V172" s="103"/>
      <c r="W172" s="103">
        <f>D143</f>
        <v>31307</v>
      </c>
      <c r="X172" s="103"/>
      <c r="Y172" s="103">
        <f>SUM(Q172:W172)</f>
        <v>95800</v>
      </c>
    </row>
    <row r="173" spans="2:25" s="77" customFormat="1" ht="12" customHeight="1">
      <c r="B173" s="72"/>
      <c r="C173" s="73"/>
      <c r="D173" s="72"/>
      <c r="E173" s="74"/>
      <c r="F173" s="72"/>
      <c r="G173" s="74"/>
      <c r="H173" s="72"/>
      <c r="I173" s="74"/>
      <c r="J173" s="72"/>
      <c r="K173" s="74"/>
      <c r="L173" s="76" t="s">
        <v>48</v>
      </c>
      <c r="M173" s="76" t="s">
        <v>49</v>
      </c>
      <c r="N173" s="109"/>
      <c r="O173" s="72"/>
      <c r="P173" s="73"/>
      <c r="Q173" s="72">
        <f>J144</f>
        <v>9920</v>
      </c>
      <c r="R173" s="73"/>
      <c r="S173" s="72">
        <f>H144</f>
        <v>24993</v>
      </c>
      <c r="T173" s="73"/>
      <c r="U173" s="72">
        <f>F144</f>
        <v>17210</v>
      </c>
      <c r="V173" s="73"/>
      <c r="W173" s="72">
        <f>D144</f>
        <v>25471</v>
      </c>
      <c r="X173" s="73"/>
      <c r="Y173" s="72">
        <f>SUM(Q173:W173)</f>
        <v>77594</v>
      </c>
    </row>
    <row r="174" spans="2:25" s="68" customFormat="1" ht="12" customHeight="1">
      <c r="B174" s="103">
        <f>SUM(D174:J174)</f>
        <v>88145</v>
      </c>
      <c r="C174" s="103"/>
      <c r="D174" s="103">
        <f>D175</f>
        <v>35183</v>
      </c>
      <c r="E174" s="103"/>
      <c r="F174" s="103">
        <f>F175</f>
        <v>22757</v>
      </c>
      <c r="G174" s="103"/>
      <c r="H174" s="103">
        <f>H175</f>
        <v>28884</v>
      </c>
      <c r="I174" s="103"/>
      <c r="J174" s="103">
        <f>J175</f>
        <v>1321</v>
      </c>
      <c r="K174" s="103"/>
      <c r="L174" s="79" t="s">
        <v>50</v>
      </c>
      <c r="M174" s="79" t="s">
        <v>51</v>
      </c>
      <c r="N174" s="79"/>
      <c r="O174" s="108"/>
      <c r="P174" s="108"/>
      <c r="Q174" s="103"/>
      <c r="R174" s="103"/>
      <c r="S174" s="103"/>
      <c r="T174" s="103"/>
      <c r="U174" s="103"/>
      <c r="V174" s="103"/>
      <c r="W174" s="103"/>
      <c r="X174" s="103"/>
      <c r="Y174" s="103"/>
    </row>
    <row r="175" spans="2:25" s="93" customFormat="1" ht="12" customHeight="1">
      <c r="B175" s="87">
        <f>SUM(D175:J175)</f>
        <v>88145</v>
      </c>
      <c r="C175" s="87"/>
      <c r="D175" s="87">
        <v>35183</v>
      </c>
      <c r="E175" s="87"/>
      <c r="F175" s="87">
        <v>22757</v>
      </c>
      <c r="G175" s="87"/>
      <c r="H175" s="87">
        <v>28884</v>
      </c>
      <c r="I175" s="87"/>
      <c r="J175" s="87">
        <v>1321</v>
      </c>
      <c r="K175" s="87"/>
      <c r="L175" s="112" t="s">
        <v>156</v>
      </c>
      <c r="M175" s="113"/>
      <c r="N175" s="114" t="s">
        <v>157</v>
      </c>
      <c r="O175" s="114"/>
      <c r="P175" s="89"/>
      <c r="Q175" s="87"/>
      <c r="R175" s="87"/>
      <c r="S175" s="87"/>
      <c r="T175" s="87"/>
      <c r="U175" s="87"/>
      <c r="V175" s="87"/>
      <c r="W175" s="87"/>
      <c r="X175" s="87"/>
      <c r="Y175" s="87"/>
    </row>
    <row r="176" spans="2:25" s="68" customFormat="1" ht="12" customHeight="1">
      <c r="B176" s="98">
        <f>SUM(D176:J176)</f>
        <v>7655</v>
      </c>
      <c r="C176" s="98"/>
      <c r="D176" s="98">
        <f>W172-D174</f>
        <v>-3876</v>
      </c>
      <c r="E176" s="98"/>
      <c r="F176" s="98">
        <f>U172-F174</f>
        <v>1170</v>
      </c>
      <c r="G176" s="98"/>
      <c r="H176" s="98">
        <f>S172-H174</f>
        <v>1430</v>
      </c>
      <c r="I176" s="98"/>
      <c r="J176" s="98">
        <f>Q172-J174</f>
        <v>8931</v>
      </c>
      <c r="K176" s="103"/>
      <c r="L176" s="122" t="s">
        <v>54</v>
      </c>
      <c r="M176" s="128" t="s">
        <v>55</v>
      </c>
      <c r="N176" s="122"/>
      <c r="O176" s="108"/>
      <c r="P176" s="108"/>
      <c r="Q176" s="103"/>
      <c r="R176" s="103"/>
      <c r="S176" s="103"/>
      <c r="T176" s="103"/>
      <c r="U176" s="103"/>
      <c r="V176" s="103"/>
      <c r="W176" s="103"/>
      <c r="X176" s="103"/>
      <c r="Y176" s="103"/>
    </row>
    <row r="177" spans="2:56" s="67" customFormat="1" ht="12" customHeight="1" thickBot="1">
      <c r="B177" s="63">
        <f>SUM(D177:J177)</f>
        <v>-10551</v>
      </c>
      <c r="C177" s="64"/>
      <c r="D177" s="63">
        <f>W173-D174</f>
        <v>-9712</v>
      </c>
      <c r="E177" s="64"/>
      <c r="F177" s="63">
        <f>U173-F174</f>
        <v>-5547</v>
      </c>
      <c r="G177" s="64"/>
      <c r="H177" s="63">
        <f>S173-H174</f>
        <v>-3891</v>
      </c>
      <c r="I177" s="64"/>
      <c r="J177" s="63">
        <f>Q173-J174</f>
        <v>8599</v>
      </c>
      <c r="K177" s="64"/>
      <c r="L177" s="65" t="s">
        <v>56</v>
      </c>
      <c r="M177" s="65" t="s">
        <v>57</v>
      </c>
      <c r="N177" s="65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</row>
    <row r="178" spans="2:25" s="68" customFormat="1" ht="18">
      <c r="B178" s="14" t="s">
        <v>27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2:25" s="68" customFormat="1" ht="21" customHeight="1">
      <c r="B179" s="15" t="s">
        <v>28</v>
      </c>
      <c r="C179" s="15"/>
      <c r="D179" s="17"/>
      <c r="E179" s="18"/>
      <c r="F179" s="18"/>
      <c r="G179" s="18"/>
      <c r="H179" s="18"/>
      <c r="I179" s="18"/>
      <c r="J179" s="18"/>
      <c r="K179" s="18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2:25" s="68" customFormat="1" ht="3.75" customHeight="1">
      <c r="B180" s="20"/>
      <c r="C180" s="20"/>
      <c r="D180" s="20"/>
      <c r="E180" s="20"/>
      <c r="F180" s="20"/>
      <c r="G180" s="20"/>
      <c r="H180" s="20"/>
      <c r="I180" s="20"/>
      <c r="J180" s="20"/>
      <c r="K180" s="21"/>
      <c r="L180" s="22"/>
      <c r="M180" s="23"/>
      <c r="N180" s="24"/>
      <c r="O180" s="24"/>
      <c r="P180" s="25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2:25" s="68" customFormat="1" ht="12.75">
      <c r="B181" s="26" t="s">
        <v>29</v>
      </c>
      <c r="C181" s="27"/>
      <c r="D181" s="27"/>
      <c r="E181" s="27"/>
      <c r="F181" s="27"/>
      <c r="G181" s="27"/>
      <c r="H181" s="27"/>
      <c r="I181" s="27"/>
      <c r="J181" s="27"/>
      <c r="K181" s="21"/>
      <c r="L181" s="28" t="s">
        <v>6</v>
      </c>
      <c r="M181" s="29"/>
      <c r="N181" s="30" t="s">
        <v>72</v>
      </c>
      <c r="O181" s="30"/>
      <c r="P181" s="31"/>
      <c r="Q181" s="34" t="s">
        <v>30</v>
      </c>
      <c r="R181" s="27"/>
      <c r="S181" s="27"/>
      <c r="T181" s="27"/>
      <c r="U181" s="27"/>
      <c r="V181" s="27"/>
      <c r="W181" s="27"/>
      <c r="X181" s="27"/>
      <c r="Y181" s="129"/>
    </row>
    <row r="182" spans="2:25" s="68" customFormat="1" ht="2.25" customHeight="1">
      <c r="B182" s="32"/>
      <c r="C182" s="32"/>
      <c r="D182" s="32"/>
      <c r="E182" s="32"/>
      <c r="F182" s="32"/>
      <c r="G182" s="32"/>
      <c r="H182" s="32"/>
      <c r="I182" s="32"/>
      <c r="J182" s="32"/>
      <c r="K182" s="33"/>
      <c r="L182" s="27"/>
      <c r="M182" s="32"/>
      <c r="N182" s="27"/>
      <c r="O182" s="27"/>
      <c r="P182" s="31"/>
      <c r="Q182" s="31"/>
      <c r="R182" s="31"/>
      <c r="S182" s="31"/>
      <c r="T182" s="31"/>
      <c r="U182" s="31"/>
      <c r="V182" s="31"/>
      <c r="W182" s="31"/>
      <c r="X182" s="31"/>
      <c r="Y182" s="31"/>
    </row>
    <row r="183" spans="2:25" s="68" customFormat="1" ht="12.75">
      <c r="B183" s="34" t="s">
        <v>8</v>
      </c>
      <c r="C183" s="21"/>
      <c r="D183" s="35" t="s">
        <v>180</v>
      </c>
      <c r="E183" s="21"/>
      <c r="F183" s="35" t="s">
        <v>181</v>
      </c>
      <c r="G183" s="21"/>
      <c r="H183" s="35" t="s">
        <v>182</v>
      </c>
      <c r="I183" s="21"/>
      <c r="J183" s="35" t="s">
        <v>183</v>
      </c>
      <c r="K183" s="21"/>
      <c r="L183" s="34"/>
      <c r="M183" s="36"/>
      <c r="N183" s="34" t="s">
        <v>73</v>
      </c>
      <c r="O183" s="34"/>
      <c r="P183" s="31"/>
      <c r="Q183" s="35" t="s">
        <v>183</v>
      </c>
      <c r="R183" s="21"/>
      <c r="S183" s="35" t="s">
        <v>182</v>
      </c>
      <c r="T183" s="21"/>
      <c r="U183" s="35" t="s">
        <v>181</v>
      </c>
      <c r="V183" s="21"/>
      <c r="W183" s="35" t="s">
        <v>180</v>
      </c>
      <c r="X183" s="21"/>
      <c r="Y183" s="34" t="s">
        <v>8</v>
      </c>
    </row>
    <row r="184" spans="2:25" s="68" customFormat="1" ht="2.25" customHeight="1">
      <c r="B184" s="36"/>
      <c r="C184" s="21"/>
      <c r="D184" s="21"/>
      <c r="E184" s="21"/>
      <c r="F184" s="21"/>
      <c r="G184" s="21"/>
      <c r="H184" s="21"/>
      <c r="I184" s="21"/>
      <c r="J184" s="21"/>
      <c r="K184" s="21"/>
      <c r="L184" s="34"/>
      <c r="M184" s="36"/>
      <c r="N184" s="34"/>
      <c r="O184" s="34"/>
      <c r="P184" s="37"/>
      <c r="Q184" s="21"/>
      <c r="R184" s="21"/>
      <c r="S184" s="21"/>
      <c r="T184" s="21"/>
      <c r="U184" s="21"/>
      <c r="V184" s="21"/>
      <c r="W184" s="21"/>
      <c r="X184" s="21"/>
      <c r="Y184" s="36"/>
    </row>
    <row r="185" spans="2:25" s="68" customFormat="1" ht="12.75">
      <c r="B185" s="38" t="s">
        <v>9</v>
      </c>
      <c r="C185" s="21"/>
      <c r="D185" s="39" t="s">
        <v>9</v>
      </c>
      <c r="E185" s="40"/>
      <c r="F185" s="39" t="s">
        <v>187</v>
      </c>
      <c r="G185" s="21"/>
      <c r="H185" s="41" t="s">
        <v>190</v>
      </c>
      <c r="I185" s="21"/>
      <c r="J185" s="35" t="s">
        <v>193</v>
      </c>
      <c r="K185" s="21"/>
      <c r="L185" s="34"/>
      <c r="M185" s="36"/>
      <c r="N185" s="34"/>
      <c r="O185" s="34"/>
      <c r="P185" s="37"/>
      <c r="Q185" s="35" t="s">
        <v>193</v>
      </c>
      <c r="R185" s="21"/>
      <c r="S185" s="41" t="s">
        <v>190</v>
      </c>
      <c r="T185" s="40"/>
      <c r="U185" s="39" t="s">
        <v>187</v>
      </c>
      <c r="V185" s="21"/>
      <c r="W185" s="39" t="s">
        <v>9</v>
      </c>
      <c r="X185" s="21"/>
      <c r="Y185" s="38" t="s">
        <v>9</v>
      </c>
    </row>
    <row r="186" spans="2:25" s="68" customFormat="1" ht="12.75">
      <c r="B186" s="42" t="s">
        <v>195</v>
      </c>
      <c r="C186" s="40"/>
      <c r="D186" s="39" t="s">
        <v>186</v>
      </c>
      <c r="E186" s="40"/>
      <c r="F186" s="39" t="s">
        <v>188</v>
      </c>
      <c r="G186" s="40"/>
      <c r="H186" s="41" t="s">
        <v>191</v>
      </c>
      <c r="I186" s="21"/>
      <c r="J186" s="39" t="s">
        <v>213</v>
      </c>
      <c r="K186" s="21"/>
      <c r="L186" s="30"/>
      <c r="M186" s="43"/>
      <c r="N186" s="30"/>
      <c r="O186" s="30"/>
      <c r="P186" s="44"/>
      <c r="Q186" s="39" t="s">
        <v>213</v>
      </c>
      <c r="R186" s="40"/>
      <c r="S186" s="39" t="s">
        <v>191</v>
      </c>
      <c r="T186" s="40"/>
      <c r="U186" s="39" t="s">
        <v>188</v>
      </c>
      <c r="V186" s="40"/>
      <c r="W186" s="39" t="s">
        <v>186</v>
      </c>
      <c r="X186" s="21"/>
      <c r="Y186" s="42" t="s">
        <v>195</v>
      </c>
    </row>
    <row r="187" spans="2:25" s="68" customFormat="1" ht="12" customHeight="1">
      <c r="B187" s="42" t="s">
        <v>194</v>
      </c>
      <c r="C187" s="40"/>
      <c r="D187" s="39" t="s">
        <v>184</v>
      </c>
      <c r="E187" s="40"/>
      <c r="F187" s="39" t="s">
        <v>189</v>
      </c>
      <c r="G187" s="40"/>
      <c r="H187" s="41" t="s">
        <v>185</v>
      </c>
      <c r="I187" s="21"/>
      <c r="J187" s="39" t="s">
        <v>192</v>
      </c>
      <c r="K187" s="21"/>
      <c r="L187" s="30"/>
      <c r="M187" s="43"/>
      <c r="N187" s="30"/>
      <c r="O187" s="30"/>
      <c r="P187" s="44"/>
      <c r="Q187" s="39" t="s">
        <v>192</v>
      </c>
      <c r="R187" s="40"/>
      <c r="S187" s="39" t="s">
        <v>185</v>
      </c>
      <c r="T187" s="40"/>
      <c r="U187" s="39" t="s">
        <v>189</v>
      </c>
      <c r="V187" s="40"/>
      <c r="W187" s="39" t="s">
        <v>184</v>
      </c>
      <c r="X187" s="21"/>
      <c r="Y187" s="42" t="s">
        <v>194</v>
      </c>
    </row>
    <row r="188" spans="2:25" s="68" customFormat="1" ht="2.25" customHeight="1">
      <c r="B188" s="45"/>
      <c r="C188" s="46"/>
      <c r="D188" s="47"/>
      <c r="E188" s="46"/>
      <c r="F188" s="47"/>
      <c r="G188" s="46"/>
      <c r="H188" s="47"/>
      <c r="I188" s="46"/>
      <c r="J188" s="47"/>
      <c r="K188" s="46"/>
      <c r="L188" s="48"/>
      <c r="M188" s="48"/>
      <c r="N188" s="48"/>
      <c r="O188" s="48"/>
      <c r="P188" s="48"/>
      <c r="Q188" s="45"/>
      <c r="R188" s="46"/>
      <c r="S188" s="47"/>
      <c r="T188" s="46"/>
      <c r="U188" s="47"/>
      <c r="V188" s="46"/>
      <c r="W188" s="47"/>
      <c r="X188" s="46"/>
      <c r="Y188" s="47"/>
    </row>
    <row r="189" spans="2:25" s="77" customFormat="1" ht="12" customHeight="1">
      <c r="B189" s="72"/>
      <c r="C189" s="73"/>
      <c r="D189" s="72"/>
      <c r="E189" s="74"/>
      <c r="F189" s="72"/>
      <c r="G189" s="74"/>
      <c r="H189" s="72"/>
      <c r="I189" s="74"/>
      <c r="J189" s="72"/>
      <c r="K189" s="74"/>
      <c r="L189" s="76" t="s">
        <v>56</v>
      </c>
      <c r="M189" s="76" t="s">
        <v>57</v>
      </c>
      <c r="N189" s="109"/>
      <c r="O189" s="72"/>
      <c r="P189" s="73"/>
      <c r="Q189" s="72">
        <f>J177</f>
        <v>8599</v>
      </c>
      <c r="R189" s="73"/>
      <c r="S189" s="72">
        <f>H177</f>
        <v>-3891</v>
      </c>
      <c r="T189" s="73"/>
      <c r="U189" s="72">
        <f>F177</f>
        <v>-5547</v>
      </c>
      <c r="V189" s="73"/>
      <c r="W189" s="72">
        <f>D177</f>
        <v>-9712</v>
      </c>
      <c r="X189" s="73"/>
      <c r="Y189" s="72">
        <f>SUM(Q189:W189)</f>
        <v>-10551</v>
      </c>
    </row>
    <row r="190" spans="2:25" s="37" customFormat="1" ht="12" customHeight="1"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79" t="s">
        <v>58</v>
      </c>
      <c r="M190" s="79" t="s">
        <v>59</v>
      </c>
      <c r="N190" s="79"/>
      <c r="O190" s="108"/>
      <c r="P190" s="108"/>
      <c r="Q190" s="103">
        <f>Q191+Q192+Q193</f>
        <v>-809</v>
      </c>
      <c r="R190" s="103"/>
      <c r="S190" s="103">
        <f>S191+S192+S193</f>
        <v>7129</v>
      </c>
      <c r="T190" s="103"/>
      <c r="U190" s="103">
        <f>U191+U192+U193</f>
        <v>10010</v>
      </c>
      <c r="V190" s="103"/>
      <c r="W190" s="103">
        <f>W191+W192+W193</f>
        <v>-3244</v>
      </c>
      <c r="X190" s="103"/>
      <c r="Y190" s="103">
        <f>Y191+Y192+Y193</f>
        <v>3045</v>
      </c>
    </row>
    <row r="191" spans="2:25" s="126" customFormat="1" ht="12" customHeight="1"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114" t="s">
        <v>158</v>
      </c>
      <c r="M191" s="114"/>
      <c r="N191" s="113" t="s">
        <v>159</v>
      </c>
      <c r="O191" s="89"/>
      <c r="P191" s="89"/>
      <c r="Q191" s="87">
        <v>0</v>
      </c>
      <c r="R191" s="87"/>
      <c r="S191" s="87">
        <v>2016</v>
      </c>
      <c r="T191" s="87"/>
      <c r="U191" s="87">
        <v>2774</v>
      </c>
      <c r="V191" s="87"/>
      <c r="W191" s="87">
        <v>59</v>
      </c>
      <c r="X191" s="87"/>
      <c r="Y191" s="87">
        <v>4849</v>
      </c>
    </row>
    <row r="192" spans="2:25" s="126" customFormat="1" ht="12" customHeight="1"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114" t="s">
        <v>160</v>
      </c>
      <c r="M192" s="114"/>
      <c r="N192" s="114" t="s">
        <v>161</v>
      </c>
      <c r="O192" s="89"/>
      <c r="P192" s="89"/>
      <c r="Q192" s="87">
        <v>14</v>
      </c>
      <c r="R192" s="87"/>
      <c r="S192" s="87">
        <v>369</v>
      </c>
      <c r="T192" s="87"/>
      <c r="U192" s="87">
        <v>2217</v>
      </c>
      <c r="V192" s="87"/>
      <c r="W192" s="87">
        <v>846</v>
      </c>
      <c r="X192" s="87"/>
      <c r="Y192" s="87">
        <v>3446</v>
      </c>
    </row>
    <row r="193" spans="2:25" s="93" customFormat="1" ht="12" customHeight="1">
      <c r="B193" s="91"/>
      <c r="C193" s="55"/>
      <c r="D193" s="91"/>
      <c r="E193" s="53"/>
      <c r="F193" s="91"/>
      <c r="G193" s="53"/>
      <c r="H193" s="91"/>
      <c r="I193" s="53"/>
      <c r="J193" s="91"/>
      <c r="K193" s="53"/>
      <c r="L193" s="92" t="s">
        <v>162</v>
      </c>
      <c r="M193" s="92"/>
      <c r="N193" s="92" t="s">
        <v>163</v>
      </c>
      <c r="O193" s="91"/>
      <c r="P193" s="55"/>
      <c r="Q193" s="91">
        <v>-823</v>
      </c>
      <c r="R193" s="55"/>
      <c r="S193" s="91">
        <v>4744</v>
      </c>
      <c r="T193" s="55"/>
      <c r="U193" s="91">
        <v>5019</v>
      </c>
      <c r="V193" s="55"/>
      <c r="W193" s="91">
        <v>-4149</v>
      </c>
      <c r="X193" s="55"/>
      <c r="Y193" s="91">
        <v>-5250</v>
      </c>
    </row>
    <row r="194" spans="2:56" s="131" customFormat="1" ht="12" customHeight="1"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79" t="s">
        <v>58</v>
      </c>
      <c r="M194" s="79" t="s">
        <v>60</v>
      </c>
      <c r="N194" s="79"/>
      <c r="O194" s="108"/>
      <c r="P194" s="108"/>
      <c r="Q194" s="103">
        <f>Q195+Q196+Q197</f>
        <v>-104</v>
      </c>
      <c r="R194" s="103"/>
      <c r="S194" s="103">
        <f>S195+S196+S197</f>
        <v>-1357</v>
      </c>
      <c r="T194" s="103"/>
      <c r="U194" s="103">
        <f>U195+U196+U197</f>
        <v>-10350</v>
      </c>
      <c r="V194" s="103"/>
      <c r="W194" s="103">
        <f>W195+W196+W197</f>
        <v>-12617</v>
      </c>
      <c r="X194" s="103"/>
      <c r="Y194" s="103">
        <f>Y195+Y196+Y197</f>
        <v>-14387</v>
      </c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0"/>
      <c r="AY194" s="130"/>
      <c r="AZ194" s="130"/>
      <c r="BA194" s="130"/>
      <c r="BB194" s="130"/>
      <c r="BC194" s="130"/>
      <c r="BD194" s="130"/>
    </row>
    <row r="195" spans="2:56" s="56" customFormat="1" ht="12" customHeight="1"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114" t="s">
        <v>158</v>
      </c>
      <c r="M195" s="113"/>
      <c r="N195" s="114" t="s">
        <v>159</v>
      </c>
      <c r="O195" s="89"/>
      <c r="P195" s="89"/>
      <c r="Q195" s="87">
        <v>0</v>
      </c>
      <c r="R195" s="87"/>
      <c r="S195" s="87">
        <v>0</v>
      </c>
      <c r="T195" s="87"/>
      <c r="U195" s="87">
        <v>0</v>
      </c>
      <c r="V195" s="87"/>
      <c r="W195" s="87">
        <v>0</v>
      </c>
      <c r="X195" s="87"/>
      <c r="Y195" s="87">
        <v>0</v>
      </c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</row>
    <row r="196" spans="2:25" s="132" customFormat="1" ht="12" customHeight="1"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114" t="s">
        <v>160</v>
      </c>
      <c r="M196" s="114"/>
      <c r="N196" s="114" t="s">
        <v>161</v>
      </c>
      <c r="O196" s="89"/>
      <c r="P196" s="89"/>
      <c r="Q196" s="87">
        <v>-4</v>
      </c>
      <c r="R196" s="87"/>
      <c r="S196" s="87">
        <v>-1028</v>
      </c>
      <c r="T196" s="87"/>
      <c r="U196" s="87">
        <v>-5928</v>
      </c>
      <c r="V196" s="87"/>
      <c r="W196" s="87">
        <v>-5431</v>
      </c>
      <c r="X196" s="87"/>
      <c r="Y196" s="87">
        <v>-12391</v>
      </c>
    </row>
    <row r="197" spans="2:25" s="93" customFormat="1" ht="12" customHeight="1"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114" t="s">
        <v>162</v>
      </c>
      <c r="M197" s="114"/>
      <c r="N197" s="114" t="s">
        <v>174</v>
      </c>
      <c r="O197" s="89"/>
      <c r="P197" s="89"/>
      <c r="Q197" s="87">
        <v>-100</v>
      </c>
      <c r="R197" s="87"/>
      <c r="S197" s="87">
        <v>-329</v>
      </c>
      <c r="T197" s="87"/>
      <c r="U197" s="87">
        <v>-4422</v>
      </c>
      <c r="V197" s="87"/>
      <c r="W197" s="87">
        <v>-7186</v>
      </c>
      <c r="X197" s="87"/>
      <c r="Y197" s="87">
        <v>-1996</v>
      </c>
    </row>
    <row r="198" spans="2:25" s="68" customFormat="1" ht="12" customHeight="1">
      <c r="B198" s="133">
        <f>SUM(D198:J198)</f>
        <v>-21893</v>
      </c>
      <c r="C198" s="133"/>
      <c r="D198" s="133">
        <f>W189+W190+W194</f>
        <v>-25573</v>
      </c>
      <c r="E198" s="133"/>
      <c r="F198" s="133">
        <f>U189+U190+U194</f>
        <v>-5887</v>
      </c>
      <c r="G198" s="133"/>
      <c r="H198" s="133">
        <f>S189+S190+S194</f>
        <v>1881</v>
      </c>
      <c r="I198" s="133"/>
      <c r="J198" s="133">
        <f>Q189+Q190+Q194</f>
        <v>7686</v>
      </c>
      <c r="K198" s="103"/>
      <c r="L198" s="134" t="s">
        <v>61</v>
      </c>
      <c r="M198" s="134" t="s">
        <v>164</v>
      </c>
      <c r="N198" s="134"/>
      <c r="O198" s="108"/>
      <c r="P198" s="108"/>
      <c r="Q198" s="103"/>
      <c r="R198" s="103"/>
      <c r="S198" s="103"/>
      <c r="T198" s="103"/>
      <c r="U198" s="103"/>
      <c r="V198" s="103"/>
      <c r="W198" s="103"/>
      <c r="X198" s="103"/>
      <c r="Y198" s="103"/>
    </row>
    <row r="199" spans="2:25" s="68" customFormat="1" ht="12" customHeight="1"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35"/>
      <c r="M199" s="135" t="s">
        <v>165</v>
      </c>
      <c r="N199" s="135"/>
      <c r="O199" s="108"/>
      <c r="P199" s="108"/>
      <c r="Q199" s="103"/>
      <c r="R199" s="103"/>
      <c r="S199" s="103"/>
      <c r="T199" s="103"/>
      <c r="U199" s="103"/>
      <c r="V199" s="103"/>
      <c r="W199" s="103"/>
      <c r="X199" s="103"/>
      <c r="Y199" s="103"/>
    </row>
    <row r="200" spans="2:56" s="67" customFormat="1" ht="12" customHeight="1" thickBot="1">
      <c r="B200" s="63"/>
      <c r="C200" s="64"/>
      <c r="D200" s="63"/>
      <c r="E200" s="64"/>
      <c r="F200" s="63"/>
      <c r="G200" s="64"/>
      <c r="H200" s="63"/>
      <c r="I200" s="64"/>
      <c r="J200" s="63"/>
      <c r="K200" s="64"/>
      <c r="L200" s="65"/>
      <c r="M200" s="65" t="s">
        <v>166</v>
      </c>
      <c r="N200" s="65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</row>
    <row r="201" spans="2:25" s="68" customFormat="1" ht="21" customHeight="1">
      <c r="B201" s="15" t="s">
        <v>31</v>
      </c>
      <c r="C201" s="15"/>
      <c r="D201" s="17"/>
      <c r="E201" s="18"/>
      <c r="F201" s="18"/>
      <c r="G201" s="18"/>
      <c r="H201" s="18"/>
      <c r="I201" s="18"/>
      <c r="J201" s="18"/>
      <c r="K201" s="18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2:25" s="68" customFormat="1" ht="3.75" customHeight="1">
      <c r="B202" s="20"/>
      <c r="C202" s="20"/>
      <c r="D202" s="20"/>
      <c r="E202" s="20"/>
      <c r="F202" s="20"/>
      <c r="G202" s="20"/>
      <c r="H202" s="20"/>
      <c r="I202" s="20"/>
      <c r="J202" s="20"/>
      <c r="K202" s="21"/>
      <c r="L202" s="22"/>
      <c r="M202" s="23"/>
      <c r="N202" s="24"/>
      <c r="O202" s="24"/>
      <c r="P202" s="25"/>
      <c r="Q202" s="20"/>
      <c r="R202" s="20"/>
      <c r="S202" s="20"/>
      <c r="T202" s="20"/>
      <c r="U202" s="20"/>
      <c r="V202" s="20"/>
      <c r="W202" s="20"/>
      <c r="X202" s="20"/>
      <c r="Y202" s="20"/>
    </row>
    <row r="203" spans="2:25" s="68" customFormat="1" ht="12.75">
      <c r="B203" s="26" t="s">
        <v>29</v>
      </c>
      <c r="C203" s="27"/>
      <c r="D203" s="27"/>
      <c r="E203" s="27"/>
      <c r="F203" s="27"/>
      <c r="G203" s="27"/>
      <c r="H203" s="27"/>
      <c r="I203" s="27"/>
      <c r="J203" s="27"/>
      <c r="K203" s="21"/>
      <c r="L203" s="28" t="s">
        <v>6</v>
      </c>
      <c r="M203" s="29"/>
      <c r="N203" s="30" t="s">
        <v>72</v>
      </c>
      <c r="O203" s="30"/>
      <c r="P203" s="31"/>
      <c r="Q203" s="34" t="s">
        <v>30</v>
      </c>
      <c r="R203" s="27"/>
      <c r="S203" s="27"/>
      <c r="T203" s="27"/>
      <c r="U203" s="27"/>
      <c r="V203" s="27"/>
      <c r="W203" s="27"/>
      <c r="X203" s="27"/>
      <c r="Y203" s="129"/>
    </row>
    <row r="204" spans="2:25" s="68" customFormat="1" ht="2.25" customHeight="1">
      <c r="B204" s="32"/>
      <c r="C204" s="32"/>
      <c r="D204" s="32"/>
      <c r="E204" s="32"/>
      <c r="F204" s="32"/>
      <c r="G204" s="32"/>
      <c r="H204" s="32"/>
      <c r="I204" s="32"/>
      <c r="J204" s="32"/>
      <c r="K204" s="33"/>
      <c r="L204" s="27"/>
      <c r="M204" s="32"/>
      <c r="N204" s="27"/>
      <c r="O204" s="27"/>
      <c r="P204" s="31"/>
      <c r="Q204" s="31"/>
      <c r="R204" s="31"/>
      <c r="S204" s="31"/>
      <c r="T204" s="31"/>
      <c r="U204" s="31"/>
      <c r="V204" s="31"/>
      <c r="W204" s="31"/>
      <c r="X204" s="31"/>
      <c r="Y204" s="31"/>
    </row>
    <row r="205" spans="2:25" s="68" customFormat="1" ht="12.75">
      <c r="B205" s="34" t="s">
        <v>8</v>
      </c>
      <c r="C205" s="21"/>
      <c r="D205" s="35" t="s">
        <v>180</v>
      </c>
      <c r="E205" s="21"/>
      <c r="F205" s="35" t="s">
        <v>181</v>
      </c>
      <c r="G205" s="21"/>
      <c r="H205" s="35" t="s">
        <v>182</v>
      </c>
      <c r="I205" s="21"/>
      <c r="J205" s="35" t="s">
        <v>183</v>
      </c>
      <c r="K205" s="21"/>
      <c r="L205" s="34"/>
      <c r="M205" s="36"/>
      <c r="N205" s="34" t="s">
        <v>73</v>
      </c>
      <c r="O205" s="34"/>
      <c r="P205" s="31"/>
      <c r="Q205" s="35" t="s">
        <v>183</v>
      </c>
      <c r="R205" s="21"/>
      <c r="S205" s="35" t="s">
        <v>182</v>
      </c>
      <c r="T205" s="21"/>
      <c r="U205" s="35" t="s">
        <v>181</v>
      </c>
      <c r="V205" s="21"/>
      <c r="W205" s="35" t="s">
        <v>180</v>
      </c>
      <c r="X205" s="21"/>
      <c r="Y205" s="34" t="s">
        <v>8</v>
      </c>
    </row>
    <row r="206" spans="2:25" s="68" customFormat="1" ht="2.25" customHeight="1">
      <c r="B206" s="36"/>
      <c r="C206" s="21"/>
      <c r="D206" s="21"/>
      <c r="E206" s="21"/>
      <c r="F206" s="21"/>
      <c r="G206" s="21"/>
      <c r="H206" s="21"/>
      <c r="I206" s="21"/>
      <c r="J206" s="21"/>
      <c r="K206" s="21"/>
      <c r="L206" s="34"/>
      <c r="M206" s="36"/>
      <c r="N206" s="34"/>
      <c r="O206" s="34"/>
      <c r="P206" s="37"/>
      <c r="Q206" s="21"/>
      <c r="R206" s="21"/>
      <c r="S206" s="21"/>
      <c r="T206" s="21"/>
      <c r="U206" s="21"/>
      <c r="V206" s="21"/>
      <c r="W206" s="21"/>
      <c r="X206" s="21"/>
      <c r="Y206" s="36"/>
    </row>
    <row r="207" spans="2:25" s="68" customFormat="1" ht="12.75">
      <c r="B207" s="38" t="s">
        <v>9</v>
      </c>
      <c r="C207" s="21"/>
      <c r="D207" s="39" t="s">
        <v>9</v>
      </c>
      <c r="E207" s="40"/>
      <c r="F207" s="39" t="s">
        <v>187</v>
      </c>
      <c r="G207" s="21"/>
      <c r="H207" s="41" t="s">
        <v>190</v>
      </c>
      <c r="I207" s="21"/>
      <c r="J207" s="35" t="s">
        <v>193</v>
      </c>
      <c r="K207" s="21"/>
      <c r="L207" s="34"/>
      <c r="M207" s="36"/>
      <c r="N207" s="34"/>
      <c r="O207" s="34"/>
      <c r="P207" s="37"/>
      <c r="Q207" s="35" t="s">
        <v>193</v>
      </c>
      <c r="R207" s="21"/>
      <c r="S207" s="41" t="s">
        <v>190</v>
      </c>
      <c r="T207" s="40"/>
      <c r="U207" s="39" t="s">
        <v>187</v>
      </c>
      <c r="V207" s="21"/>
      <c r="W207" s="39" t="s">
        <v>9</v>
      </c>
      <c r="X207" s="21"/>
      <c r="Y207" s="38" t="s">
        <v>9</v>
      </c>
    </row>
    <row r="208" spans="2:25" s="68" customFormat="1" ht="12.75">
      <c r="B208" s="42" t="s">
        <v>195</v>
      </c>
      <c r="C208" s="40"/>
      <c r="D208" s="39" t="s">
        <v>186</v>
      </c>
      <c r="E208" s="40"/>
      <c r="F208" s="39" t="s">
        <v>188</v>
      </c>
      <c r="G208" s="40"/>
      <c r="H208" s="41" t="s">
        <v>191</v>
      </c>
      <c r="I208" s="21"/>
      <c r="J208" s="39" t="s">
        <v>213</v>
      </c>
      <c r="K208" s="21"/>
      <c r="L208" s="30"/>
      <c r="M208" s="43"/>
      <c r="N208" s="30"/>
      <c r="O208" s="30"/>
      <c r="P208" s="44"/>
      <c r="Q208" s="39" t="s">
        <v>213</v>
      </c>
      <c r="R208" s="40"/>
      <c r="S208" s="39" t="s">
        <v>191</v>
      </c>
      <c r="T208" s="40"/>
      <c r="U208" s="39" t="s">
        <v>188</v>
      </c>
      <c r="V208" s="40"/>
      <c r="W208" s="39" t="s">
        <v>186</v>
      </c>
      <c r="X208" s="21"/>
      <c r="Y208" s="42" t="s">
        <v>195</v>
      </c>
    </row>
    <row r="209" spans="2:25" s="68" customFormat="1" ht="12" customHeight="1">
      <c r="B209" s="42" t="s">
        <v>194</v>
      </c>
      <c r="C209" s="40"/>
      <c r="D209" s="39" t="s">
        <v>184</v>
      </c>
      <c r="E209" s="40"/>
      <c r="F209" s="39" t="s">
        <v>189</v>
      </c>
      <c r="G209" s="40"/>
      <c r="H209" s="41" t="s">
        <v>185</v>
      </c>
      <c r="I209" s="21"/>
      <c r="J209" s="39" t="s">
        <v>192</v>
      </c>
      <c r="K209" s="21"/>
      <c r="L209" s="30"/>
      <c r="M209" s="43"/>
      <c r="N209" s="30"/>
      <c r="O209" s="30"/>
      <c r="P209" s="44"/>
      <c r="Q209" s="39" t="s">
        <v>192</v>
      </c>
      <c r="R209" s="40"/>
      <c r="S209" s="39" t="s">
        <v>185</v>
      </c>
      <c r="T209" s="40"/>
      <c r="U209" s="39" t="s">
        <v>189</v>
      </c>
      <c r="V209" s="40"/>
      <c r="W209" s="39" t="s">
        <v>184</v>
      </c>
      <c r="X209" s="21"/>
      <c r="Y209" s="42" t="s">
        <v>194</v>
      </c>
    </row>
    <row r="210" spans="2:25" s="68" customFormat="1" ht="2.25" customHeight="1">
      <c r="B210" s="45"/>
      <c r="C210" s="46"/>
      <c r="D210" s="47"/>
      <c r="E210" s="46"/>
      <c r="F210" s="47"/>
      <c r="G210" s="46"/>
      <c r="H210" s="47"/>
      <c r="I210" s="46"/>
      <c r="J210" s="47"/>
      <c r="K210" s="46"/>
      <c r="L210" s="48"/>
      <c r="M210" s="48"/>
      <c r="N210" s="48"/>
      <c r="O210" s="48"/>
      <c r="P210" s="48"/>
      <c r="Q210" s="45"/>
      <c r="R210" s="46"/>
      <c r="S210" s="47"/>
      <c r="T210" s="46"/>
      <c r="U210" s="47"/>
      <c r="V210" s="46"/>
      <c r="W210" s="47"/>
      <c r="X210" s="46"/>
      <c r="Y210" s="47"/>
    </row>
    <row r="211" spans="2:25" s="141" customFormat="1" ht="12" customHeight="1"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7" t="s">
        <v>61</v>
      </c>
      <c r="M211" s="138" t="s">
        <v>164</v>
      </c>
      <c r="N211" s="138"/>
      <c r="O211" s="139"/>
      <c r="P211" s="140"/>
      <c r="Q211" s="136">
        <f>J198</f>
        <v>7686</v>
      </c>
      <c r="R211" s="136"/>
      <c r="S211" s="136">
        <f>H198</f>
        <v>1881</v>
      </c>
      <c r="T211" s="136"/>
      <c r="U211" s="136">
        <f>F198</f>
        <v>-5887</v>
      </c>
      <c r="V211" s="136"/>
      <c r="W211" s="136">
        <f>D198</f>
        <v>-25573</v>
      </c>
      <c r="X211" s="136"/>
      <c r="Y211" s="136">
        <f>SUM(Q211:W211)</f>
        <v>-21893</v>
      </c>
    </row>
    <row r="212" spans="2:25" s="16" customFormat="1" ht="12" customHeight="1"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42"/>
      <c r="M212" s="143" t="s">
        <v>165</v>
      </c>
      <c r="N212" s="143"/>
      <c r="O212" s="108"/>
      <c r="P212" s="108"/>
      <c r="Q212" s="103"/>
      <c r="R212" s="103"/>
      <c r="S212" s="103"/>
      <c r="T212" s="103"/>
      <c r="U212" s="103"/>
      <c r="V212" s="103"/>
      <c r="W212" s="103"/>
      <c r="X212" s="103"/>
      <c r="Y212" s="103"/>
    </row>
    <row r="213" spans="2:25" s="77" customFormat="1" ht="12" customHeight="1">
      <c r="B213" s="72"/>
      <c r="C213" s="73"/>
      <c r="D213" s="72"/>
      <c r="E213" s="74"/>
      <c r="F213" s="72"/>
      <c r="G213" s="74"/>
      <c r="H213" s="72"/>
      <c r="I213" s="74"/>
      <c r="J213" s="72"/>
      <c r="K213" s="74"/>
      <c r="L213" s="76"/>
      <c r="M213" s="76" t="s">
        <v>166</v>
      </c>
      <c r="N213" s="76"/>
      <c r="O213" s="72"/>
      <c r="P213" s="73"/>
      <c r="Q213" s="72"/>
      <c r="R213" s="73"/>
      <c r="S213" s="72"/>
      <c r="T213" s="73"/>
      <c r="U213" s="72"/>
      <c r="V213" s="73"/>
      <c r="W213" s="72"/>
      <c r="X213" s="73"/>
      <c r="Y213" s="72"/>
    </row>
    <row r="214" spans="2:25" s="148" customFormat="1" ht="12" customHeight="1">
      <c r="B214" s="144">
        <f>SUM(D214:J214)</f>
        <v>43646</v>
      </c>
      <c r="C214" s="145"/>
      <c r="D214" s="144">
        <f>D215+D217</f>
        <v>12616</v>
      </c>
      <c r="E214" s="146"/>
      <c r="F214" s="144">
        <f>F215+F217</f>
        <v>18682</v>
      </c>
      <c r="G214" s="146"/>
      <c r="H214" s="144">
        <f>H215+H217</f>
        <v>11936</v>
      </c>
      <c r="I214" s="146"/>
      <c r="J214" s="144">
        <f>J215+J217</f>
        <v>412</v>
      </c>
      <c r="K214" s="146"/>
      <c r="L214" s="147" t="s">
        <v>216</v>
      </c>
      <c r="M214" s="147" t="s">
        <v>217</v>
      </c>
      <c r="N214" s="147"/>
      <c r="O214" s="144"/>
      <c r="P214" s="145"/>
      <c r="Q214" s="144"/>
      <c r="R214" s="145"/>
      <c r="S214" s="144"/>
      <c r="T214" s="145"/>
      <c r="U214" s="144"/>
      <c r="V214" s="145"/>
      <c r="W214" s="144"/>
      <c r="X214" s="145"/>
      <c r="Y214" s="144"/>
    </row>
    <row r="215" spans="2:25" s="56" customFormat="1" ht="12" customHeight="1">
      <c r="B215" s="87">
        <f>SUM(D215:J215)</f>
        <v>43646</v>
      </c>
      <c r="C215" s="87"/>
      <c r="D215" s="87">
        <v>12616</v>
      </c>
      <c r="E215" s="87"/>
      <c r="F215" s="87">
        <v>18682</v>
      </c>
      <c r="G215" s="87"/>
      <c r="H215" s="87">
        <v>11936</v>
      </c>
      <c r="I215" s="87"/>
      <c r="J215" s="87">
        <v>412</v>
      </c>
      <c r="K215" s="87"/>
      <c r="L215" s="88" t="s">
        <v>62</v>
      </c>
      <c r="M215" s="88"/>
      <c r="N215" s="88" t="s">
        <v>63</v>
      </c>
      <c r="O215" s="89"/>
      <c r="P215" s="89"/>
      <c r="Q215" s="87"/>
      <c r="R215" s="87"/>
      <c r="S215" s="87"/>
      <c r="T215" s="87"/>
      <c r="U215" s="87"/>
      <c r="V215" s="87"/>
      <c r="W215" s="87"/>
      <c r="X215" s="87"/>
      <c r="Y215" s="87"/>
    </row>
    <row r="216" spans="2:25" s="31" customFormat="1" ht="12" customHeight="1">
      <c r="B216" s="103">
        <f>SUM(D216:J216)</f>
        <v>-18206</v>
      </c>
      <c r="C216" s="103"/>
      <c r="D216" s="103">
        <f>-D24</f>
        <v>-5836</v>
      </c>
      <c r="E216" s="103"/>
      <c r="F216" s="103">
        <f>-F24</f>
        <v>-6717</v>
      </c>
      <c r="G216" s="103"/>
      <c r="H216" s="103">
        <f>-H24</f>
        <v>-5321</v>
      </c>
      <c r="I216" s="103"/>
      <c r="J216" s="103">
        <f>-J24</f>
        <v>-332</v>
      </c>
      <c r="K216" s="103"/>
      <c r="L216" s="111" t="s">
        <v>14</v>
      </c>
      <c r="M216" s="111" t="s">
        <v>15</v>
      </c>
      <c r="N216" s="111"/>
      <c r="O216" s="108"/>
      <c r="P216" s="108"/>
      <c r="Q216" s="103"/>
      <c r="R216" s="103"/>
      <c r="S216" s="103"/>
      <c r="T216" s="103"/>
      <c r="U216" s="103"/>
      <c r="V216" s="103"/>
      <c r="W216" s="103"/>
      <c r="X216" s="103"/>
      <c r="Y216" s="103"/>
    </row>
    <row r="217" spans="2:25" s="56" customFormat="1" ht="12" customHeight="1" hidden="1">
      <c r="B217" s="87">
        <f>SUM(D217:J217)</f>
        <v>0</v>
      </c>
      <c r="C217" s="87"/>
      <c r="D217" s="87">
        <v>0</v>
      </c>
      <c r="E217" s="87"/>
      <c r="F217" s="87">
        <v>0</v>
      </c>
      <c r="G217" s="87"/>
      <c r="H217" s="87">
        <v>0</v>
      </c>
      <c r="I217" s="87"/>
      <c r="J217" s="87">
        <v>0</v>
      </c>
      <c r="K217" s="87"/>
      <c r="L217" s="114" t="s">
        <v>224</v>
      </c>
      <c r="M217" s="114"/>
      <c r="N217" s="114" t="s">
        <v>225</v>
      </c>
      <c r="O217" s="89"/>
      <c r="P217" s="89"/>
      <c r="Q217" s="87"/>
      <c r="R217" s="87"/>
      <c r="S217" s="87"/>
      <c r="T217" s="87"/>
      <c r="U217" s="87"/>
      <c r="V217" s="87"/>
      <c r="W217" s="87"/>
      <c r="X217" s="87"/>
      <c r="Y217" s="87"/>
    </row>
    <row r="218" spans="2:25" s="44" customFormat="1" ht="12" customHeight="1">
      <c r="B218" s="103">
        <f>SUM(D218:J218)</f>
        <v>1537</v>
      </c>
      <c r="C218" s="103"/>
      <c r="D218" s="103">
        <v>556</v>
      </c>
      <c r="E218" s="103"/>
      <c r="F218" s="103">
        <v>360</v>
      </c>
      <c r="G218" s="103"/>
      <c r="H218" s="103">
        <v>601</v>
      </c>
      <c r="I218" s="103"/>
      <c r="J218" s="103">
        <v>20</v>
      </c>
      <c r="K218" s="103"/>
      <c r="L218" s="111" t="s">
        <v>64</v>
      </c>
      <c r="M218" s="111" t="s">
        <v>167</v>
      </c>
      <c r="N218" s="111"/>
      <c r="O218" s="108"/>
      <c r="P218" s="108"/>
      <c r="Q218" s="103"/>
      <c r="R218" s="103"/>
      <c r="S218" s="103"/>
      <c r="T218" s="103"/>
      <c r="U218" s="103"/>
      <c r="V218" s="103"/>
      <c r="W218" s="103"/>
      <c r="X218" s="103"/>
      <c r="Y218" s="103"/>
    </row>
    <row r="219" spans="2:25" s="44" customFormat="1" ht="12" customHeight="1"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49"/>
      <c r="M219" s="150" t="s">
        <v>168</v>
      </c>
      <c r="N219" s="150"/>
      <c r="O219" s="108"/>
      <c r="P219" s="108"/>
      <c r="Q219" s="103"/>
      <c r="R219" s="103"/>
      <c r="S219" s="103"/>
      <c r="T219" s="103"/>
      <c r="U219" s="103"/>
      <c r="V219" s="103"/>
      <c r="W219" s="103"/>
      <c r="X219" s="103"/>
      <c r="Y219" s="103"/>
    </row>
    <row r="220" spans="11:25" s="48" customFormat="1" ht="12" customHeight="1">
      <c r="K220" s="103"/>
      <c r="L220" s="149"/>
      <c r="M220" s="150" t="s">
        <v>169</v>
      </c>
      <c r="N220" s="150"/>
      <c r="O220" s="108"/>
      <c r="P220" s="108"/>
      <c r="Q220" s="103"/>
      <c r="R220" s="103"/>
      <c r="S220" s="103"/>
      <c r="T220" s="103"/>
      <c r="U220" s="103"/>
      <c r="V220" s="103"/>
      <c r="W220" s="103"/>
      <c r="X220" s="103"/>
      <c r="Y220" s="103"/>
    </row>
    <row r="221" spans="2:56" s="31" customFormat="1" ht="12" customHeight="1">
      <c r="B221" s="163">
        <f>SUM(D221:J221)</f>
        <v>-48870</v>
      </c>
      <c r="C221" s="163"/>
      <c r="D221" s="163">
        <f>W211-D214-D216-D218</f>
        <v>-32909</v>
      </c>
      <c r="E221" s="163"/>
      <c r="F221" s="163">
        <f>U211-F214-F216-F218</f>
        <v>-18212</v>
      </c>
      <c r="G221" s="163"/>
      <c r="H221" s="163">
        <f>S211-H214-H216-H218</f>
        <v>-5335</v>
      </c>
      <c r="I221" s="163"/>
      <c r="J221" s="163">
        <f>Q211-J214-J216-J218</f>
        <v>7586</v>
      </c>
      <c r="K221" s="103"/>
      <c r="L221" s="121" t="s">
        <v>65</v>
      </c>
      <c r="M221" s="121" t="s">
        <v>170</v>
      </c>
      <c r="N221" s="121"/>
      <c r="O221" s="108"/>
      <c r="P221" s="108"/>
      <c r="Q221" s="103"/>
      <c r="R221" s="103"/>
      <c r="S221" s="103"/>
      <c r="T221" s="103"/>
      <c r="U221" s="103"/>
      <c r="V221" s="103"/>
      <c r="W221" s="103"/>
      <c r="X221" s="103"/>
      <c r="Y221" s="103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</row>
    <row r="222" spans="2:56" s="62" customFormat="1" ht="12" customHeight="1" thickBot="1">
      <c r="B222" s="151"/>
      <c r="C222" s="152"/>
      <c r="D222" s="151"/>
      <c r="E222" s="152"/>
      <c r="F222" s="151"/>
      <c r="G222" s="152"/>
      <c r="H222" s="151"/>
      <c r="I222" s="152"/>
      <c r="J222" s="151"/>
      <c r="K222" s="152"/>
      <c r="L222" s="153"/>
      <c r="M222" s="153" t="s">
        <v>171</v>
      </c>
      <c r="N222" s="153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</row>
    <row r="223" spans="2:56" s="31" customFormat="1" ht="12" customHeight="1">
      <c r="B223" s="150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</row>
    <row r="224" spans="2:56" s="31" customFormat="1" ht="12" customHeight="1">
      <c r="B224" s="157">
        <v>0</v>
      </c>
      <c r="C224" s="158">
        <f>IF(B224="(P)","Estimación provisional",IF(B224="(A)","Estimación avance",""))</f>
      </c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</row>
    <row r="225" spans="2:56" s="131" customFormat="1" ht="12" customHeight="1"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AJ225" s="130"/>
      <c r="AK225" s="130"/>
      <c r="AL225" s="130"/>
      <c r="AM225" s="130"/>
      <c r="AN225" s="130"/>
      <c r="AO225" s="130"/>
      <c r="AP225" s="130"/>
      <c r="AQ225" s="130"/>
      <c r="AR225" s="130"/>
      <c r="AS225" s="130"/>
      <c r="AT225" s="130"/>
      <c r="AU225" s="130"/>
      <c r="AV225" s="130"/>
      <c r="AW225" s="130"/>
      <c r="AX225" s="130"/>
      <c r="AY225" s="130"/>
      <c r="AZ225" s="130"/>
      <c r="BA225" s="130"/>
      <c r="BB225" s="130"/>
      <c r="BC225" s="130"/>
      <c r="BD225" s="130"/>
    </row>
    <row r="226" spans="2:56" s="31" customFormat="1" ht="12" customHeight="1">
      <c r="B226" s="156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</row>
    <row r="228" spans="2:25" s="9" customFormat="1" ht="12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2:25" s="9" customFormat="1" ht="12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2:25" s="9" customFormat="1" ht="12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2:25" s="9" customFormat="1" ht="12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2:25" s="9" customFormat="1" ht="12" customHeight="1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2:25" s="9" customFormat="1" ht="12" customHeight="1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2:25" s="9" customFormat="1" ht="12" customHeight="1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2:25" s="9" customFormat="1" ht="12" customHeight="1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2:25" s="9" customFormat="1" ht="12" customHeight="1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2:25" s="9" customFormat="1" ht="12" customHeight="1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2:25" s="9" customFormat="1" ht="12" customHeight="1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2:25" s="9" customFormat="1" ht="12" customHeight="1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2:56" s="12" customFormat="1" ht="12" customHeight="1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</row>
    <row r="242" spans="2:56" s="7" customFormat="1" ht="12" customHeight="1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</sheetData>
  <sheetProtection/>
  <conditionalFormatting sqref="J47 H47 F47 D47 B47">
    <cfRule type="cellIs" priority="1" dxfId="12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0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BF242"/>
  <sheetViews>
    <sheetView showGridLines="0" showRowColHeaders="0" showZeros="0" zoomScale="85" zoomScaleNormal="85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2.8515625" style="6" customWidth="1"/>
    <col min="2" max="2" width="9.28125" style="10" customWidth="1"/>
    <col min="3" max="3" width="0.5625" style="10" customWidth="1"/>
    <col min="4" max="4" width="8.28125" style="10" customWidth="1"/>
    <col min="5" max="5" width="0.5625" style="10" customWidth="1"/>
    <col min="6" max="6" width="8.8515625" style="10" customWidth="1"/>
    <col min="7" max="7" width="0.5625" style="10" customWidth="1"/>
    <col min="8" max="8" width="7.8515625" style="10" customWidth="1"/>
    <col min="9" max="9" width="0.5625" style="10" customWidth="1"/>
    <col min="10" max="10" width="10.7109375" style="10" customWidth="1"/>
    <col min="11" max="11" width="0.5625" style="10" customWidth="1"/>
    <col min="12" max="12" width="9.7109375" style="10" bestFit="1" customWidth="1"/>
    <col min="13" max="13" width="0.5625" style="10" customWidth="1"/>
    <col min="14" max="14" width="3.57421875" style="10" customWidth="1"/>
    <col min="15" max="15" width="22.28125" style="10" customWidth="1"/>
    <col min="16" max="16" width="0.5625" style="10" customWidth="1"/>
    <col min="17" max="17" width="10.8515625" style="10" customWidth="1"/>
    <col min="18" max="18" width="0.5625" style="10" customWidth="1"/>
    <col min="19" max="19" width="7.7109375" style="10" customWidth="1"/>
    <col min="20" max="20" width="0.5625" style="10" customWidth="1"/>
    <col min="21" max="21" width="8.00390625" style="10" bestFit="1" customWidth="1"/>
    <col min="22" max="22" width="0.5625" style="10" customWidth="1"/>
    <col min="23" max="23" width="7.28125" style="10" bestFit="1" customWidth="1"/>
    <col min="24" max="24" width="0.5625" style="10" customWidth="1"/>
    <col min="25" max="25" width="9.140625" style="10" customWidth="1"/>
    <col min="26" max="16384" width="11.421875" style="6" customWidth="1"/>
  </cols>
  <sheetData>
    <row r="1" ht="6" customHeight="1"/>
    <row r="2" spans="2:58" ht="24.75" customHeight="1">
      <c r="B2" s="168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169" t="s">
        <v>175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4" t="s">
        <v>249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5" t="s">
        <v>219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5" s="16" customFormat="1" ht="17.25" customHeight="1">
      <c r="B7" s="14" t="s">
        <v>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2:25" s="16" customFormat="1" ht="17.25" customHeight="1">
      <c r="B8" s="15" t="s">
        <v>74</v>
      </c>
      <c r="C8" s="15"/>
      <c r="D8" s="17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2:25" s="25" customFormat="1" ht="3.75" customHeight="1">
      <c r="B9" s="20"/>
      <c r="C9" s="20"/>
      <c r="D9" s="20"/>
      <c r="E9" s="20"/>
      <c r="F9" s="20"/>
      <c r="G9" s="20"/>
      <c r="H9" s="20"/>
      <c r="I9" s="20"/>
      <c r="J9" s="20"/>
      <c r="K9" s="21"/>
      <c r="L9" s="22"/>
      <c r="M9" s="23"/>
      <c r="N9" s="24"/>
      <c r="O9" s="24"/>
      <c r="Q9" s="20"/>
      <c r="R9" s="20"/>
      <c r="S9" s="20"/>
      <c r="T9" s="20"/>
      <c r="U9" s="20"/>
      <c r="V9" s="20"/>
      <c r="W9" s="20"/>
      <c r="X9" s="20"/>
      <c r="Y9" s="20"/>
    </row>
    <row r="10" spans="2:25" s="31" customFormat="1" ht="12" customHeight="1">
      <c r="B10" s="26" t="s">
        <v>7</v>
      </c>
      <c r="C10" s="27"/>
      <c r="D10" s="27"/>
      <c r="E10" s="27"/>
      <c r="F10" s="27"/>
      <c r="G10" s="27"/>
      <c r="H10" s="27"/>
      <c r="I10" s="27"/>
      <c r="J10" s="27"/>
      <c r="K10" s="21"/>
      <c r="L10" s="28" t="s">
        <v>6</v>
      </c>
      <c r="M10" s="29"/>
      <c r="N10" s="30" t="s">
        <v>72</v>
      </c>
      <c r="O10" s="30"/>
      <c r="Q10" s="26" t="s">
        <v>16</v>
      </c>
      <c r="R10" s="27"/>
      <c r="S10" s="27"/>
      <c r="T10" s="27"/>
      <c r="U10" s="27"/>
      <c r="V10" s="27"/>
      <c r="W10" s="27"/>
      <c r="X10" s="27"/>
      <c r="Y10" s="26"/>
    </row>
    <row r="11" spans="2:15" s="31" customFormat="1" ht="2.25" customHeight="1">
      <c r="B11" s="32"/>
      <c r="C11" s="32"/>
      <c r="D11" s="32"/>
      <c r="E11" s="32"/>
      <c r="F11" s="32"/>
      <c r="G11" s="32"/>
      <c r="H11" s="32"/>
      <c r="I11" s="32"/>
      <c r="J11" s="32"/>
      <c r="K11" s="33"/>
      <c r="L11" s="27"/>
      <c r="M11" s="32"/>
      <c r="N11" s="27"/>
      <c r="O11" s="27"/>
    </row>
    <row r="12" spans="2:25" s="31" customFormat="1" ht="11.25">
      <c r="B12" s="34" t="s">
        <v>8</v>
      </c>
      <c r="C12" s="21"/>
      <c r="D12" s="35" t="s">
        <v>180</v>
      </c>
      <c r="E12" s="21"/>
      <c r="F12" s="35" t="s">
        <v>181</v>
      </c>
      <c r="G12" s="21"/>
      <c r="H12" s="35" t="s">
        <v>182</v>
      </c>
      <c r="I12" s="21"/>
      <c r="J12" s="35" t="s">
        <v>183</v>
      </c>
      <c r="K12" s="21"/>
      <c r="L12" s="34"/>
      <c r="M12" s="36"/>
      <c r="N12" s="34" t="s">
        <v>73</v>
      </c>
      <c r="O12" s="34"/>
      <c r="Q12" s="35" t="s">
        <v>183</v>
      </c>
      <c r="R12" s="21"/>
      <c r="S12" s="35" t="s">
        <v>182</v>
      </c>
      <c r="T12" s="21"/>
      <c r="U12" s="35" t="s">
        <v>181</v>
      </c>
      <c r="V12" s="21"/>
      <c r="W12" s="35" t="s">
        <v>180</v>
      </c>
      <c r="X12" s="21"/>
      <c r="Y12" s="34" t="s">
        <v>8</v>
      </c>
    </row>
    <row r="13" spans="2:25" s="37" customFormat="1" ht="2.25" customHeight="1">
      <c r="B13" s="36"/>
      <c r="C13" s="21"/>
      <c r="D13" s="21"/>
      <c r="E13" s="21"/>
      <c r="F13" s="21"/>
      <c r="G13" s="21"/>
      <c r="H13" s="21"/>
      <c r="I13" s="21"/>
      <c r="J13" s="21"/>
      <c r="K13" s="21"/>
      <c r="L13" s="34"/>
      <c r="M13" s="36"/>
      <c r="N13" s="34"/>
      <c r="O13" s="34"/>
      <c r="Q13" s="21"/>
      <c r="R13" s="21"/>
      <c r="S13" s="21"/>
      <c r="T13" s="21"/>
      <c r="U13" s="21"/>
      <c r="V13" s="21"/>
      <c r="W13" s="21"/>
      <c r="X13" s="21"/>
      <c r="Y13" s="36"/>
    </row>
    <row r="14" spans="2:25" s="37" customFormat="1" ht="11.25">
      <c r="B14" s="38" t="s">
        <v>9</v>
      </c>
      <c r="C14" s="21"/>
      <c r="D14" s="39" t="s">
        <v>9</v>
      </c>
      <c r="E14" s="40"/>
      <c r="F14" s="39" t="s">
        <v>187</v>
      </c>
      <c r="G14" s="21"/>
      <c r="H14" s="41" t="s">
        <v>190</v>
      </c>
      <c r="I14" s="21"/>
      <c r="J14" s="35" t="s">
        <v>193</v>
      </c>
      <c r="K14" s="21"/>
      <c r="L14" s="34"/>
      <c r="M14" s="36"/>
      <c r="N14" s="34"/>
      <c r="O14" s="34"/>
      <c r="Q14" s="35" t="s">
        <v>193</v>
      </c>
      <c r="R14" s="21"/>
      <c r="S14" s="41" t="s">
        <v>190</v>
      </c>
      <c r="T14" s="40"/>
      <c r="U14" s="39" t="s">
        <v>187</v>
      </c>
      <c r="V14" s="21"/>
      <c r="W14" s="39" t="s">
        <v>9</v>
      </c>
      <c r="X14" s="21"/>
      <c r="Y14" s="38" t="s">
        <v>9</v>
      </c>
    </row>
    <row r="15" spans="2:25" s="44" customFormat="1" ht="11.25">
      <c r="B15" s="42" t="s">
        <v>195</v>
      </c>
      <c r="C15" s="40"/>
      <c r="D15" s="39" t="s">
        <v>186</v>
      </c>
      <c r="E15" s="40"/>
      <c r="F15" s="39" t="s">
        <v>188</v>
      </c>
      <c r="G15" s="40"/>
      <c r="H15" s="41" t="s">
        <v>191</v>
      </c>
      <c r="I15" s="21"/>
      <c r="J15" s="39" t="s">
        <v>213</v>
      </c>
      <c r="K15" s="21"/>
      <c r="L15" s="30"/>
      <c r="M15" s="43"/>
      <c r="N15" s="30"/>
      <c r="O15" s="30"/>
      <c r="Q15" s="39" t="s">
        <v>213</v>
      </c>
      <c r="R15" s="40"/>
      <c r="S15" s="39" t="s">
        <v>191</v>
      </c>
      <c r="T15" s="40"/>
      <c r="U15" s="39" t="s">
        <v>188</v>
      </c>
      <c r="V15" s="40"/>
      <c r="W15" s="39" t="s">
        <v>186</v>
      </c>
      <c r="X15" s="21"/>
      <c r="Y15" s="42" t="s">
        <v>195</v>
      </c>
    </row>
    <row r="16" spans="2:25" s="44" customFormat="1" ht="11.25">
      <c r="B16" s="42" t="s">
        <v>194</v>
      </c>
      <c r="C16" s="40"/>
      <c r="D16" s="39" t="s">
        <v>184</v>
      </c>
      <c r="E16" s="40"/>
      <c r="F16" s="39" t="s">
        <v>189</v>
      </c>
      <c r="G16" s="40"/>
      <c r="H16" s="41" t="s">
        <v>185</v>
      </c>
      <c r="I16" s="21"/>
      <c r="J16" s="39" t="s">
        <v>192</v>
      </c>
      <c r="K16" s="21"/>
      <c r="L16" s="30"/>
      <c r="M16" s="43"/>
      <c r="N16" s="30"/>
      <c r="O16" s="30"/>
      <c r="Q16" s="39" t="s">
        <v>192</v>
      </c>
      <c r="R16" s="40"/>
      <c r="S16" s="39" t="s">
        <v>185</v>
      </c>
      <c r="T16" s="40"/>
      <c r="U16" s="39" t="s">
        <v>189</v>
      </c>
      <c r="V16" s="40"/>
      <c r="W16" s="39" t="s">
        <v>184</v>
      </c>
      <c r="X16" s="21"/>
      <c r="Y16" s="42" t="s">
        <v>194</v>
      </c>
    </row>
    <row r="17" spans="2:25" s="48" customFormat="1" ht="2.25" customHeight="1">
      <c r="B17" s="45"/>
      <c r="C17" s="46"/>
      <c r="D17" s="47"/>
      <c r="E17" s="46"/>
      <c r="F17" s="47"/>
      <c r="G17" s="46"/>
      <c r="H17" s="47"/>
      <c r="I17" s="46"/>
      <c r="J17" s="47"/>
      <c r="K17" s="46"/>
      <c r="Q17" s="45"/>
      <c r="R17" s="46"/>
      <c r="S17" s="47"/>
      <c r="T17" s="46"/>
      <c r="U17" s="47"/>
      <c r="V17" s="46"/>
      <c r="W17" s="47"/>
      <c r="X17" s="46"/>
      <c r="Y17" s="47"/>
    </row>
    <row r="18" spans="2:56" s="31" customFormat="1" ht="12" customHeight="1">
      <c r="B18" s="49"/>
      <c r="C18" s="50"/>
      <c r="D18" s="49"/>
      <c r="E18" s="50"/>
      <c r="F18" s="49"/>
      <c r="G18" s="50"/>
      <c r="H18" s="49"/>
      <c r="I18" s="50"/>
      <c r="J18" s="49"/>
      <c r="K18" s="50"/>
      <c r="L18" s="37" t="s">
        <v>10</v>
      </c>
      <c r="M18" s="37" t="s">
        <v>11</v>
      </c>
      <c r="N18" s="37"/>
      <c r="O18" s="37"/>
      <c r="P18" s="51"/>
      <c r="Q18" s="49">
        <f>SUM(Q19:Q21)</f>
        <v>4399</v>
      </c>
      <c r="R18" s="51"/>
      <c r="S18" s="49">
        <f>SUM(S19:S21)</f>
        <v>47405</v>
      </c>
      <c r="T18" s="51"/>
      <c r="U18" s="49">
        <f>SUM(U19:U21)</f>
        <v>113409</v>
      </c>
      <c r="V18" s="51"/>
      <c r="W18" s="49">
        <f>SUM(W19:W21)</f>
        <v>41093</v>
      </c>
      <c r="X18" s="51"/>
      <c r="Y18" s="49">
        <f>SUM(Q18:W18)</f>
        <v>206306</v>
      </c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</row>
    <row r="19" spans="2:56" s="56" customFormat="1" ht="12" customHeight="1">
      <c r="B19" s="52"/>
      <c r="C19" s="53"/>
      <c r="D19" s="52"/>
      <c r="E19" s="53"/>
      <c r="F19" s="52"/>
      <c r="G19" s="53"/>
      <c r="H19" s="52"/>
      <c r="I19" s="53"/>
      <c r="J19" s="52"/>
      <c r="K19" s="53"/>
      <c r="L19" s="54" t="s">
        <v>66</v>
      </c>
      <c r="M19" s="54"/>
      <c r="N19" s="54" t="s">
        <v>67</v>
      </c>
      <c r="O19" s="54"/>
      <c r="P19" s="55"/>
      <c r="Q19" s="55">
        <v>59</v>
      </c>
      <c r="R19" s="55"/>
      <c r="S19" s="55">
        <v>5233</v>
      </c>
      <c r="T19" s="55"/>
      <c r="U19" s="55">
        <v>3164</v>
      </c>
      <c r="V19" s="55"/>
      <c r="W19" s="55">
        <v>2268</v>
      </c>
      <c r="X19" s="55"/>
      <c r="Y19" s="55">
        <f>SUM(Q19:W19)</f>
        <v>10724</v>
      </c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</row>
    <row r="20" spans="2:56" s="56" customFormat="1" ht="12" customHeight="1">
      <c r="B20" s="52"/>
      <c r="C20" s="53"/>
      <c r="D20" s="52"/>
      <c r="E20" s="53"/>
      <c r="F20" s="52"/>
      <c r="G20" s="53"/>
      <c r="H20" s="52"/>
      <c r="I20" s="53"/>
      <c r="J20" s="52"/>
      <c r="K20" s="53"/>
      <c r="L20" s="54" t="s">
        <v>68</v>
      </c>
      <c r="M20" s="54"/>
      <c r="N20" s="54" t="s">
        <v>69</v>
      </c>
      <c r="O20" s="54"/>
      <c r="P20" s="55"/>
      <c r="Q20" s="55">
        <v>0</v>
      </c>
      <c r="R20" s="55"/>
      <c r="S20" s="55">
        <v>207</v>
      </c>
      <c r="T20" s="55"/>
      <c r="U20" s="55">
        <v>0</v>
      </c>
      <c r="V20" s="55"/>
      <c r="W20" s="55">
        <v>0</v>
      </c>
      <c r="X20" s="55"/>
      <c r="Y20" s="55">
        <f>SUM(Q20:W20)</f>
        <v>207</v>
      </c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</row>
    <row r="21" spans="2:56" s="56" customFormat="1" ht="12" customHeight="1">
      <c r="B21" s="52"/>
      <c r="C21" s="53"/>
      <c r="D21" s="52"/>
      <c r="E21" s="53"/>
      <c r="F21" s="52"/>
      <c r="G21" s="53"/>
      <c r="H21" s="52"/>
      <c r="I21" s="53"/>
      <c r="J21" s="52"/>
      <c r="K21" s="53"/>
      <c r="L21" s="54" t="s">
        <v>70</v>
      </c>
      <c r="M21" s="54"/>
      <c r="N21" s="54" t="s">
        <v>71</v>
      </c>
      <c r="O21" s="54"/>
      <c r="P21" s="55"/>
      <c r="Q21" s="55">
        <v>4340</v>
      </c>
      <c r="R21" s="55"/>
      <c r="S21" s="55">
        <v>41965</v>
      </c>
      <c r="T21" s="55"/>
      <c r="U21" s="55">
        <v>110245</v>
      </c>
      <c r="V21" s="55"/>
      <c r="W21" s="55">
        <v>38825</v>
      </c>
      <c r="X21" s="55"/>
      <c r="Y21" s="55">
        <f>SUM(Q21:W21)</f>
        <v>195375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</row>
    <row r="22" spans="2:56" s="31" customFormat="1" ht="12" customHeight="1">
      <c r="B22" s="49">
        <f>SUM(D22:J22)</f>
        <v>61834</v>
      </c>
      <c r="C22" s="50"/>
      <c r="D22" s="49">
        <v>10724</v>
      </c>
      <c r="E22" s="50"/>
      <c r="F22" s="49">
        <v>29561</v>
      </c>
      <c r="G22" s="50"/>
      <c r="H22" s="49">
        <v>20238</v>
      </c>
      <c r="I22" s="50"/>
      <c r="J22" s="49">
        <v>1311</v>
      </c>
      <c r="K22" s="50"/>
      <c r="L22" s="37" t="s">
        <v>12</v>
      </c>
      <c r="M22" s="37" t="s">
        <v>13</v>
      </c>
      <c r="N22" s="54"/>
      <c r="O22" s="37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</row>
    <row r="23" spans="2:56" s="62" customFormat="1" ht="12" customHeight="1">
      <c r="B23" s="57">
        <f>SUM(D23:J23)</f>
        <v>144472</v>
      </c>
      <c r="C23" s="58"/>
      <c r="D23" s="57">
        <f>W18-D22</f>
        <v>30369</v>
      </c>
      <c r="E23" s="58"/>
      <c r="F23" s="57">
        <f>U18-F22</f>
        <v>83848</v>
      </c>
      <c r="G23" s="58"/>
      <c r="H23" s="57">
        <f>S18-H22</f>
        <v>27167</v>
      </c>
      <c r="I23" s="58"/>
      <c r="J23" s="57">
        <f>Q18-J22</f>
        <v>3088</v>
      </c>
      <c r="K23" s="58"/>
      <c r="L23" s="59" t="s">
        <v>176</v>
      </c>
      <c r="M23" s="59" t="s">
        <v>177</v>
      </c>
      <c r="N23" s="60"/>
      <c r="O23" s="59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</row>
    <row r="24" spans="2:56" s="31" customFormat="1" ht="12" customHeight="1">
      <c r="B24" s="49">
        <f>SUM(D24:J24)</f>
        <v>18508</v>
      </c>
      <c r="C24" s="50"/>
      <c r="D24" s="49">
        <v>5884</v>
      </c>
      <c r="E24" s="50"/>
      <c r="F24" s="49">
        <v>6903</v>
      </c>
      <c r="G24" s="50"/>
      <c r="H24" s="49">
        <v>5392</v>
      </c>
      <c r="I24" s="50"/>
      <c r="J24" s="49">
        <v>329</v>
      </c>
      <c r="K24" s="50"/>
      <c r="L24" s="37" t="s">
        <v>14</v>
      </c>
      <c r="M24" s="37" t="s">
        <v>15</v>
      </c>
      <c r="N24" s="37"/>
      <c r="O24" s="37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</row>
    <row r="25" spans="2:56" s="67" customFormat="1" ht="12" customHeight="1" thickBot="1">
      <c r="B25" s="63">
        <f>SUM(D25:J25)</f>
        <v>125964</v>
      </c>
      <c r="C25" s="64"/>
      <c r="D25" s="63">
        <f>D23-D24</f>
        <v>24485</v>
      </c>
      <c r="E25" s="64"/>
      <c r="F25" s="63">
        <f>F23-F24</f>
        <v>76945</v>
      </c>
      <c r="G25" s="64"/>
      <c r="H25" s="63">
        <f>H23-H24</f>
        <v>21775</v>
      </c>
      <c r="I25" s="64"/>
      <c r="J25" s="63">
        <f>J23-J24</f>
        <v>2759</v>
      </c>
      <c r="K25" s="64"/>
      <c r="L25" s="65" t="s">
        <v>178</v>
      </c>
      <c r="M25" s="65" t="s">
        <v>179</v>
      </c>
      <c r="N25" s="65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</row>
    <row r="26" spans="2:25" s="68" customFormat="1" ht="21" customHeight="1">
      <c r="B26" s="15" t="s">
        <v>24</v>
      </c>
      <c r="C26" s="15"/>
      <c r="D26" s="17"/>
      <c r="E26" s="18"/>
      <c r="F26" s="18"/>
      <c r="G26" s="18"/>
      <c r="H26" s="18"/>
      <c r="I26" s="18"/>
      <c r="J26" s="18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2:25" s="68" customFormat="1" ht="3.75" customHeight="1">
      <c r="B27" s="20"/>
      <c r="C27" s="20"/>
      <c r="D27" s="20"/>
      <c r="E27" s="20"/>
      <c r="F27" s="20"/>
      <c r="G27" s="20"/>
      <c r="H27" s="20"/>
      <c r="I27" s="20"/>
      <c r="J27" s="20"/>
      <c r="K27" s="21"/>
      <c r="L27" s="22"/>
      <c r="M27" s="23"/>
      <c r="N27" s="24"/>
      <c r="O27" s="24"/>
      <c r="P27" s="25"/>
      <c r="Q27" s="20"/>
      <c r="R27" s="20"/>
      <c r="S27" s="20"/>
      <c r="T27" s="20"/>
      <c r="U27" s="20"/>
      <c r="V27" s="20"/>
      <c r="W27" s="20"/>
      <c r="X27" s="20"/>
      <c r="Y27" s="20"/>
    </row>
    <row r="28" spans="2:25" s="31" customFormat="1" ht="12" customHeight="1">
      <c r="B28" s="26" t="s">
        <v>7</v>
      </c>
      <c r="C28" s="27"/>
      <c r="D28" s="27"/>
      <c r="E28" s="27"/>
      <c r="F28" s="27"/>
      <c r="G28" s="27"/>
      <c r="H28" s="27"/>
      <c r="I28" s="27"/>
      <c r="J28" s="27"/>
      <c r="K28" s="21"/>
      <c r="L28" s="28" t="s">
        <v>6</v>
      </c>
      <c r="M28" s="29"/>
      <c r="N28" s="30" t="s">
        <v>72</v>
      </c>
      <c r="O28" s="30"/>
      <c r="Q28" s="26" t="s">
        <v>16</v>
      </c>
      <c r="R28" s="27"/>
      <c r="S28" s="27"/>
      <c r="T28" s="27"/>
      <c r="U28" s="27"/>
      <c r="V28" s="27"/>
      <c r="W28" s="27"/>
      <c r="X28" s="27"/>
      <c r="Y28" s="26"/>
    </row>
    <row r="29" spans="2:15" s="31" customFormat="1" ht="2.25" customHeight="1">
      <c r="B29" s="32"/>
      <c r="C29" s="32"/>
      <c r="D29" s="32"/>
      <c r="E29" s="32"/>
      <c r="F29" s="32"/>
      <c r="G29" s="32"/>
      <c r="H29" s="32"/>
      <c r="I29" s="32"/>
      <c r="J29" s="32"/>
      <c r="K29" s="33"/>
      <c r="L29" s="27"/>
      <c r="M29" s="32"/>
      <c r="N29" s="27"/>
      <c r="O29" s="27"/>
    </row>
    <row r="30" spans="2:25" s="31" customFormat="1" ht="11.25">
      <c r="B30" s="34" t="s">
        <v>8</v>
      </c>
      <c r="C30" s="21"/>
      <c r="D30" s="35" t="s">
        <v>180</v>
      </c>
      <c r="E30" s="21"/>
      <c r="F30" s="35" t="s">
        <v>181</v>
      </c>
      <c r="G30" s="21"/>
      <c r="H30" s="35" t="s">
        <v>182</v>
      </c>
      <c r="I30" s="21"/>
      <c r="J30" s="35" t="s">
        <v>183</v>
      </c>
      <c r="K30" s="21"/>
      <c r="L30" s="34"/>
      <c r="M30" s="36"/>
      <c r="N30" s="34" t="s">
        <v>73</v>
      </c>
      <c r="O30" s="34"/>
      <c r="Q30" s="35" t="s">
        <v>183</v>
      </c>
      <c r="R30" s="21"/>
      <c r="S30" s="35" t="s">
        <v>182</v>
      </c>
      <c r="T30" s="21"/>
      <c r="U30" s="35" t="s">
        <v>181</v>
      </c>
      <c r="V30" s="21"/>
      <c r="W30" s="35" t="s">
        <v>180</v>
      </c>
      <c r="X30" s="21"/>
      <c r="Y30" s="34" t="s">
        <v>8</v>
      </c>
    </row>
    <row r="31" spans="2:25" s="37" customFormat="1" ht="2.25" customHeight="1">
      <c r="B31" s="36"/>
      <c r="C31" s="21"/>
      <c r="D31" s="21"/>
      <c r="E31" s="21"/>
      <c r="F31" s="21"/>
      <c r="G31" s="21"/>
      <c r="H31" s="21"/>
      <c r="I31" s="21"/>
      <c r="J31" s="21"/>
      <c r="K31" s="21"/>
      <c r="L31" s="34"/>
      <c r="M31" s="36"/>
      <c r="N31" s="34"/>
      <c r="O31" s="34"/>
      <c r="Q31" s="21"/>
      <c r="R31" s="21"/>
      <c r="S31" s="21"/>
      <c r="T31" s="21"/>
      <c r="U31" s="21"/>
      <c r="V31" s="21"/>
      <c r="W31" s="21"/>
      <c r="X31" s="21"/>
      <c r="Y31" s="36"/>
    </row>
    <row r="32" spans="2:25" s="37" customFormat="1" ht="11.25">
      <c r="B32" s="38" t="s">
        <v>9</v>
      </c>
      <c r="C32" s="21"/>
      <c r="D32" s="39" t="s">
        <v>9</v>
      </c>
      <c r="E32" s="40"/>
      <c r="F32" s="39" t="s">
        <v>187</v>
      </c>
      <c r="G32" s="21"/>
      <c r="H32" s="41" t="s">
        <v>190</v>
      </c>
      <c r="I32" s="21"/>
      <c r="J32" s="35" t="s">
        <v>193</v>
      </c>
      <c r="K32" s="21"/>
      <c r="L32" s="34"/>
      <c r="M32" s="36"/>
      <c r="N32" s="34"/>
      <c r="O32" s="34"/>
      <c r="Q32" s="35" t="s">
        <v>193</v>
      </c>
      <c r="R32" s="21"/>
      <c r="S32" s="41" t="s">
        <v>190</v>
      </c>
      <c r="T32" s="40"/>
      <c r="U32" s="39" t="s">
        <v>187</v>
      </c>
      <c r="V32" s="21"/>
      <c r="W32" s="39" t="s">
        <v>9</v>
      </c>
      <c r="X32" s="21"/>
      <c r="Y32" s="38" t="s">
        <v>9</v>
      </c>
    </row>
    <row r="33" spans="2:25" s="44" customFormat="1" ht="11.25">
      <c r="B33" s="42" t="s">
        <v>195</v>
      </c>
      <c r="C33" s="40"/>
      <c r="D33" s="39" t="s">
        <v>186</v>
      </c>
      <c r="E33" s="40"/>
      <c r="F33" s="39" t="s">
        <v>188</v>
      </c>
      <c r="G33" s="40"/>
      <c r="H33" s="41" t="s">
        <v>191</v>
      </c>
      <c r="I33" s="21"/>
      <c r="J33" s="39" t="s">
        <v>213</v>
      </c>
      <c r="K33" s="21"/>
      <c r="L33" s="30"/>
      <c r="M33" s="43"/>
      <c r="N33" s="30"/>
      <c r="O33" s="30"/>
      <c r="Q33" s="39" t="s">
        <v>213</v>
      </c>
      <c r="R33" s="40"/>
      <c r="S33" s="39" t="s">
        <v>191</v>
      </c>
      <c r="T33" s="40"/>
      <c r="U33" s="39" t="s">
        <v>188</v>
      </c>
      <c r="V33" s="40"/>
      <c r="W33" s="39" t="s">
        <v>186</v>
      </c>
      <c r="X33" s="21"/>
      <c r="Y33" s="42" t="s">
        <v>195</v>
      </c>
    </row>
    <row r="34" spans="2:25" s="44" customFormat="1" ht="11.25">
      <c r="B34" s="42" t="s">
        <v>194</v>
      </c>
      <c r="C34" s="40"/>
      <c r="D34" s="39" t="s">
        <v>184</v>
      </c>
      <c r="E34" s="40"/>
      <c r="F34" s="39" t="s">
        <v>189</v>
      </c>
      <c r="G34" s="40"/>
      <c r="H34" s="41" t="s">
        <v>185</v>
      </c>
      <c r="I34" s="21"/>
      <c r="J34" s="39" t="s">
        <v>192</v>
      </c>
      <c r="K34" s="21"/>
      <c r="L34" s="30"/>
      <c r="M34" s="43"/>
      <c r="N34" s="30"/>
      <c r="O34" s="30"/>
      <c r="Q34" s="39" t="s">
        <v>192</v>
      </c>
      <c r="R34" s="40"/>
      <c r="S34" s="39" t="s">
        <v>185</v>
      </c>
      <c r="T34" s="40"/>
      <c r="U34" s="39" t="s">
        <v>189</v>
      </c>
      <c r="V34" s="40"/>
      <c r="W34" s="39" t="s">
        <v>184</v>
      </c>
      <c r="X34" s="21"/>
      <c r="Y34" s="42" t="s">
        <v>194</v>
      </c>
    </row>
    <row r="35" spans="2:25" s="68" customFormat="1" ht="2.25" customHeight="1">
      <c r="B35" s="45"/>
      <c r="C35" s="46"/>
      <c r="D35" s="47"/>
      <c r="E35" s="46"/>
      <c r="F35" s="47"/>
      <c r="G35" s="46"/>
      <c r="H35" s="47"/>
      <c r="I35" s="46"/>
      <c r="J35" s="47"/>
      <c r="K35" s="46"/>
      <c r="L35" s="48"/>
      <c r="M35" s="48"/>
      <c r="N35" s="48"/>
      <c r="O35" s="48"/>
      <c r="P35" s="48"/>
      <c r="Q35" s="45"/>
      <c r="R35" s="46"/>
      <c r="S35" s="47"/>
      <c r="T35" s="46"/>
      <c r="U35" s="47"/>
      <c r="V35" s="46"/>
      <c r="W35" s="47"/>
      <c r="X35" s="46"/>
      <c r="Y35" s="47"/>
    </row>
    <row r="36" spans="2:25" s="68" customFormat="1" ht="12" customHeight="1">
      <c r="B36" s="49"/>
      <c r="C36" s="50"/>
      <c r="D36" s="49"/>
      <c r="E36" s="50"/>
      <c r="F36" s="49"/>
      <c r="G36" s="50"/>
      <c r="H36" s="49"/>
      <c r="I36" s="50"/>
      <c r="J36" s="49"/>
      <c r="K36" s="50"/>
      <c r="L36" s="69" t="s">
        <v>176</v>
      </c>
      <c r="M36" s="70" t="s">
        <v>177</v>
      </c>
      <c r="N36" s="71"/>
      <c r="O36" s="37"/>
      <c r="P36" s="51"/>
      <c r="Q36" s="51">
        <f>J23</f>
        <v>3088</v>
      </c>
      <c r="R36" s="51"/>
      <c r="S36" s="51">
        <f>H23</f>
        <v>27167</v>
      </c>
      <c r="T36" s="51"/>
      <c r="U36" s="51">
        <f>F23</f>
        <v>83848</v>
      </c>
      <c r="V36" s="51"/>
      <c r="W36" s="51">
        <f>D23</f>
        <v>30369</v>
      </c>
      <c r="X36" s="51"/>
      <c r="Y36" s="51">
        <f>SUM(Q36:W36)</f>
        <v>144472</v>
      </c>
    </row>
    <row r="37" spans="2:25" s="77" customFormat="1" ht="12" customHeight="1">
      <c r="B37" s="72"/>
      <c r="C37" s="73"/>
      <c r="D37" s="72"/>
      <c r="E37" s="74"/>
      <c r="F37" s="72"/>
      <c r="G37" s="74"/>
      <c r="H37" s="72"/>
      <c r="I37" s="74"/>
      <c r="J37" s="72"/>
      <c r="K37" s="74"/>
      <c r="L37" s="75" t="s">
        <v>178</v>
      </c>
      <c r="M37" s="76" t="s">
        <v>179</v>
      </c>
      <c r="N37" s="72"/>
      <c r="O37" s="72"/>
      <c r="P37" s="73"/>
      <c r="Q37" s="72">
        <f>J25</f>
        <v>2759</v>
      </c>
      <c r="R37" s="73"/>
      <c r="S37" s="72">
        <f>H25</f>
        <v>21775</v>
      </c>
      <c r="T37" s="73"/>
      <c r="U37" s="72">
        <f>F25</f>
        <v>76945</v>
      </c>
      <c r="V37" s="73"/>
      <c r="W37" s="72">
        <f>D25</f>
        <v>24485</v>
      </c>
      <c r="X37" s="73"/>
      <c r="Y37" s="72">
        <f>SUM(Q37:W37)</f>
        <v>125964</v>
      </c>
    </row>
    <row r="38" spans="2:25" s="68" customFormat="1" ht="12" customHeight="1">
      <c r="B38" s="78">
        <f>SUM(D38:J38)</f>
        <v>125710</v>
      </c>
      <c r="C38" s="51"/>
      <c r="D38" s="78">
        <f>D39+D40</f>
        <v>24404</v>
      </c>
      <c r="E38" s="50"/>
      <c r="F38" s="78">
        <f>F39+F40</f>
        <v>76792</v>
      </c>
      <c r="G38" s="50"/>
      <c r="H38" s="78">
        <f>H39+H40</f>
        <v>21769</v>
      </c>
      <c r="I38" s="50"/>
      <c r="J38" s="78">
        <f>J39+J40</f>
        <v>2745</v>
      </c>
      <c r="K38" s="50"/>
      <c r="L38" s="79" t="s">
        <v>17</v>
      </c>
      <c r="M38" s="79" t="s">
        <v>18</v>
      </c>
      <c r="N38" s="79"/>
      <c r="O38" s="37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2:25" s="68" customFormat="1" ht="12" customHeight="1">
      <c r="B39" s="80">
        <f>SUM(D39:J39)</f>
        <v>97573</v>
      </c>
      <c r="C39" s="81"/>
      <c r="D39" s="80">
        <v>18222</v>
      </c>
      <c r="E39" s="82"/>
      <c r="F39" s="80">
        <v>60500</v>
      </c>
      <c r="G39" s="82"/>
      <c r="H39" s="80">
        <v>16730</v>
      </c>
      <c r="I39" s="82"/>
      <c r="J39" s="80">
        <v>2121</v>
      </c>
      <c r="K39" s="82"/>
      <c r="L39" s="69" t="s">
        <v>76</v>
      </c>
      <c r="M39" s="69"/>
      <c r="N39" s="69" t="s">
        <v>77</v>
      </c>
      <c r="O39" s="37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2:25" s="68" customFormat="1" ht="12" customHeight="1">
      <c r="B40" s="49">
        <f>SUM(D40:J40)</f>
        <v>28137</v>
      </c>
      <c r="C40" s="51"/>
      <c r="D40" s="49">
        <f>D42+D43</f>
        <v>6182</v>
      </c>
      <c r="E40" s="50"/>
      <c r="F40" s="49">
        <f>F42+F43</f>
        <v>16292</v>
      </c>
      <c r="G40" s="50"/>
      <c r="H40" s="49">
        <f>H42+H43</f>
        <v>5039</v>
      </c>
      <c r="I40" s="50"/>
      <c r="J40" s="49">
        <f>J42+J43</f>
        <v>624</v>
      </c>
      <c r="K40" s="50"/>
      <c r="L40" s="79" t="s">
        <v>78</v>
      </c>
      <c r="M40" s="79"/>
      <c r="N40" s="79" t="s">
        <v>79</v>
      </c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2:25" s="86" customFormat="1" ht="12" customHeight="1">
      <c r="B41" s="83"/>
      <c r="C41" s="84"/>
      <c r="D41" s="83"/>
      <c r="E41" s="84"/>
      <c r="F41" s="83"/>
      <c r="G41" s="84"/>
      <c r="H41" s="83"/>
      <c r="I41" s="84"/>
      <c r="J41" s="83"/>
      <c r="K41" s="84"/>
      <c r="L41" s="79"/>
      <c r="M41" s="79"/>
      <c r="N41" s="85" t="s">
        <v>80</v>
      </c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2:25" s="90" customFormat="1" ht="12" customHeight="1">
      <c r="B42" s="87">
        <f>SUM(D42:J42)</f>
        <v>18286</v>
      </c>
      <c r="C42" s="87"/>
      <c r="D42" s="87">
        <v>2020</v>
      </c>
      <c r="E42" s="87"/>
      <c r="F42" s="87">
        <v>11085</v>
      </c>
      <c r="G42" s="87"/>
      <c r="H42" s="87">
        <v>4637</v>
      </c>
      <c r="I42" s="87"/>
      <c r="J42" s="87">
        <v>544</v>
      </c>
      <c r="K42" s="87"/>
      <c r="L42" s="88" t="s">
        <v>81</v>
      </c>
      <c r="M42" s="88" t="s">
        <v>82</v>
      </c>
      <c r="N42" s="54" t="s">
        <v>82</v>
      </c>
      <c r="O42" s="54"/>
      <c r="P42" s="89"/>
      <c r="Q42" s="87"/>
      <c r="R42" s="87"/>
      <c r="S42" s="87"/>
      <c r="T42" s="87"/>
      <c r="U42" s="87"/>
      <c r="V42" s="87"/>
      <c r="W42" s="87"/>
      <c r="X42" s="87"/>
      <c r="Y42" s="87"/>
    </row>
    <row r="43" spans="2:25" s="93" customFormat="1" ht="12" customHeight="1">
      <c r="B43" s="91">
        <f>SUM(D43:J43)</f>
        <v>9851</v>
      </c>
      <c r="C43" s="55"/>
      <c r="D43" s="91">
        <v>4162</v>
      </c>
      <c r="E43" s="53"/>
      <c r="F43" s="91">
        <v>5207</v>
      </c>
      <c r="G43" s="53"/>
      <c r="H43" s="91">
        <v>402</v>
      </c>
      <c r="I43" s="53"/>
      <c r="J43" s="91">
        <v>80</v>
      </c>
      <c r="K43" s="53"/>
      <c r="L43" s="92" t="s">
        <v>83</v>
      </c>
      <c r="M43" s="92"/>
      <c r="N43" s="92" t="s">
        <v>84</v>
      </c>
      <c r="O43" s="91"/>
      <c r="P43" s="55"/>
      <c r="Q43" s="91"/>
      <c r="R43" s="55"/>
      <c r="S43" s="91"/>
      <c r="T43" s="55"/>
      <c r="U43" s="91"/>
      <c r="V43" s="55"/>
      <c r="W43" s="91"/>
      <c r="X43" s="55"/>
      <c r="Y43" s="91"/>
    </row>
    <row r="44" spans="2:25" s="68" customFormat="1" ht="12" customHeight="1">
      <c r="B44" s="78">
        <f>SUM(D44:J44)</f>
        <v>254</v>
      </c>
      <c r="C44" s="51"/>
      <c r="D44" s="78">
        <v>81</v>
      </c>
      <c r="E44" s="50"/>
      <c r="F44" s="78">
        <v>153</v>
      </c>
      <c r="G44" s="50"/>
      <c r="H44" s="78">
        <v>6</v>
      </c>
      <c r="I44" s="50"/>
      <c r="J44" s="78">
        <v>14</v>
      </c>
      <c r="K44" s="50"/>
      <c r="L44" s="21" t="s">
        <v>88</v>
      </c>
      <c r="M44" s="21"/>
      <c r="N44" s="21" t="s">
        <v>89</v>
      </c>
      <c r="O44" s="78"/>
      <c r="P44" s="51"/>
      <c r="Q44" s="78"/>
      <c r="R44" s="51"/>
      <c r="S44" s="78"/>
      <c r="T44" s="51"/>
      <c r="U44" s="78"/>
      <c r="V44" s="51"/>
      <c r="W44" s="78"/>
      <c r="X44" s="51"/>
      <c r="Y44" s="78"/>
    </row>
    <row r="45" spans="2:25" s="68" customFormat="1" ht="12" customHeight="1">
      <c r="B45" s="78"/>
      <c r="C45" s="81"/>
      <c r="D45" s="78"/>
      <c r="E45" s="82"/>
      <c r="F45" s="78"/>
      <c r="G45" s="82"/>
      <c r="H45" s="78"/>
      <c r="I45" s="82"/>
      <c r="J45" s="78"/>
      <c r="K45" s="82"/>
      <c r="L45" s="21"/>
      <c r="M45" s="21"/>
      <c r="N45" s="21" t="s">
        <v>90</v>
      </c>
      <c r="O45" s="78"/>
      <c r="P45" s="81"/>
      <c r="Q45" s="78"/>
      <c r="R45" s="81"/>
      <c r="S45" s="78"/>
      <c r="T45" s="81"/>
      <c r="U45" s="78"/>
      <c r="V45" s="81"/>
      <c r="W45" s="78"/>
      <c r="X45" s="81"/>
      <c r="Y45" s="78"/>
    </row>
    <row r="46" spans="11:25" s="68" customFormat="1" ht="12" customHeight="1">
      <c r="K46" s="94"/>
      <c r="L46" s="79" t="s">
        <v>94</v>
      </c>
      <c r="M46" s="95"/>
      <c r="N46" s="79" t="s">
        <v>95</v>
      </c>
      <c r="O46" s="96"/>
      <c r="P46" s="96"/>
      <c r="Q46" s="94"/>
      <c r="R46" s="94"/>
      <c r="S46" s="94"/>
      <c r="T46" s="94"/>
      <c r="U46" s="94"/>
      <c r="V46" s="94"/>
      <c r="W46" s="94"/>
      <c r="X46" s="94"/>
      <c r="Y46" s="94"/>
    </row>
    <row r="47" spans="2:56" s="62" customFormat="1" ht="12" customHeight="1">
      <c r="B47" s="97">
        <f>SUM(D47:J47)</f>
        <v>18508</v>
      </c>
      <c r="C47" s="97"/>
      <c r="D47" s="97">
        <f>W36-D38-D44</f>
        <v>5884</v>
      </c>
      <c r="E47" s="97"/>
      <c r="F47" s="97">
        <f>U36-F38-F44</f>
        <v>6903</v>
      </c>
      <c r="G47" s="97"/>
      <c r="H47" s="97">
        <f>S36-H38-H44</f>
        <v>5392</v>
      </c>
      <c r="I47" s="97"/>
      <c r="J47" s="97">
        <f>Q36-J38-J44</f>
        <v>329</v>
      </c>
      <c r="K47" s="98"/>
      <c r="L47" s="99" t="s">
        <v>19</v>
      </c>
      <c r="M47" s="100" t="s">
        <v>20</v>
      </c>
      <c r="N47" s="101"/>
      <c r="O47" s="102"/>
      <c r="P47" s="102"/>
      <c r="Q47" s="98"/>
      <c r="R47" s="98"/>
      <c r="S47" s="98"/>
      <c r="T47" s="98"/>
      <c r="U47" s="98"/>
      <c r="V47" s="98"/>
      <c r="W47" s="98"/>
      <c r="X47" s="98"/>
      <c r="Y47" s="98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</row>
    <row r="48" spans="2:56" s="67" customFormat="1" ht="12" customHeight="1" thickBot="1">
      <c r="B48" s="159" t="s">
        <v>220</v>
      </c>
      <c r="C48" s="64"/>
      <c r="D48" s="159" t="s">
        <v>220</v>
      </c>
      <c r="E48" s="64"/>
      <c r="F48" s="159" t="s">
        <v>220</v>
      </c>
      <c r="G48" s="64"/>
      <c r="H48" s="159" t="s">
        <v>220</v>
      </c>
      <c r="I48" s="64"/>
      <c r="J48" s="159" t="s">
        <v>220</v>
      </c>
      <c r="K48" s="64"/>
      <c r="L48" s="65" t="s">
        <v>21</v>
      </c>
      <c r="M48" s="65" t="s">
        <v>22</v>
      </c>
      <c r="N48" s="65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</row>
    <row r="49" spans="2:25" s="68" customFormat="1" ht="21" customHeight="1">
      <c r="B49" s="15" t="s">
        <v>23</v>
      </c>
      <c r="C49" s="15"/>
      <c r="D49" s="17"/>
      <c r="E49" s="18"/>
      <c r="F49" s="18"/>
      <c r="G49" s="18"/>
      <c r="H49" s="18"/>
      <c r="I49" s="18"/>
      <c r="J49" s="18"/>
      <c r="K49" s="18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2:25" s="68" customFormat="1" ht="3.75" customHeight="1">
      <c r="B50" s="20"/>
      <c r="C50" s="20"/>
      <c r="D50" s="20"/>
      <c r="E50" s="20"/>
      <c r="F50" s="20"/>
      <c r="G50" s="20"/>
      <c r="H50" s="20"/>
      <c r="I50" s="20"/>
      <c r="J50" s="20"/>
      <c r="K50" s="21"/>
      <c r="L50" s="22"/>
      <c r="M50" s="23"/>
      <c r="N50" s="24"/>
      <c r="O50" s="24"/>
      <c r="P50" s="25"/>
      <c r="Q50" s="20"/>
      <c r="R50" s="20"/>
      <c r="S50" s="20"/>
      <c r="T50" s="20"/>
      <c r="U50" s="20"/>
      <c r="V50" s="20"/>
      <c r="W50" s="20"/>
      <c r="X50" s="20"/>
      <c r="Y50" s="20"/>
    </row>
    <row r="51" spans="2:25" s="31" customFormat="1" ht="12" customHeight="1">
      <c r="B51" s="26" t="s">
        <v>7</v>
      </c>
      <c r="C51" s="27"/>
      <c r="D51" s="27"/>
      <c r="E51" s="27"/>
      <c r="F51" s="27"/>
      <c r="G51" s="27"/>
      <c r="H51" s="27"/>
      <c r="I51" s="27"/>
      <c r="J51" s="27"/>
      <c r="K51" s="21"/>
      <c r="L51" s="28" t="s">
        <v>6</v>
      </c>
      <c r="M51" s="29"/>
      <c r="N51" s="30" t="s">
        <v>72</v>
      </c>
      <c r="O51" s="30"/>
      <c r="Q51" s="26" t="s">
        <v>16</v>
      </c>
      <c r="R51" s="27"/>
      <c r="S51" s="27"/>
      <c r="T51" s="27"/>
      <c r="U51" s="27"/>
      <c r="V51" s="27"/>
      <c r="W51" s="27"/>
      <c r="X51" s="27"/>
      <c r="Y51" s="26"/>
    </row>
    <row r="52" spans="2:15" s="31" customFormat="1" ht="2.25" customHeight="1">
      <c r="B52" s="32"/>
      <c r="C52" s="32"/>
      <c r="D52" s="32"/>
      <c r="E52" s="32"/>
      <c r="F52" s="32"/>
      <c r="G52" s="32"/>
      <c r="H52" s="32"/>
      <c r="I52" s="32"/>
      <c r="J52" s="32"/>
      <c r="K52" s="33"/>
      <c r="L52" s="27"/>
      <c r="M52" s="32"/>
      <c r="N52" s="27"/>
      <c r="O52" s="27"/>
    </row>
    <row r="53" spans="2:25" s="31" customFormat="1" ht="11.25">
      <c r="B53" s="34" t="s">
        <v>8</v>
      </c>
      <c r="C53" s="21"/>
      <c r="D53" s="35" t="s">
        <v>180</v>
      </c>
      <c r="E53" s="21"/>
      <c r="F53" s="35" t="s">
        <v>181</v>
      </c>
      <c r="G53" s="21"/>
      <c r="H53" s="35" t="s">
        <v>182</v>
      </c>
      <c r="I53" s="21"/>
      <c r="J53" s="35" t="s">
        <v>183</v>
      </c>
      <c r="K53" s="21"/>
      <c r="L53" s="34"/>
      <c r="M53" s="36"/>
      <c r="N53" s="34" t="s">
        <v>73</v>
      </c>
      <c r="O53" s="34"/>
      <c r="Q53" s="35" t="s">
        <v>183</v>
      </c>
      <c r="R53" s="21"/>
      <c r="S53" s="35" t="s">
        <v>182</v>
      </c>
      <c r="T53" s="21"/>
      <c r="U53" s="35" t="s">
        <v>181</v>
      </c>
      <c r="V53" s="21"/>
      <c r="W53" s="35" t="s">
        <v>180</v>
      </c>
      <c r="X53" s="21"/>
      <c r="Y53" s="34" t="s">
        <v>8</v>
      </c>
    </row>
    <row r="54" spans="2:25" s="37" customFormat="1" ht="2.25" customHeight="1">
      <c r="B54" s="36"/>
      <c r="C54" s="21"/>
      <c r="D54" s="21"/>
      <c r="E54" s="21"/>
      <c r="F54" s="21"/>
      <c r="G54" s="21"/>
      <c r="H54" s="21"/>
      <c r="I54" s="21"/>
      <c r="J54" s="21"/>
      <c r="K54" s="21"/>
      <c r="L54" s="34"/>
      <c r="M54" s="36"/>
      <c r="N54" s="34"/>
      <c r="O54" s="34"/>
      <c r="Q54" s="21"/>
      <c r="R54" s="21"/>
      <c r="S54" s="21"/>
      <c r="T54" s="21"/>
      <c r="U54" s="21"/>
      <c r="V54" s="21"/>
      <c r="W54" s="21"/>
      <c r="X54" s="21"/>
      <c r="Y54" s="36"/>
    </row>
    <row r="55" spans="2:25" s="37" customFormat="1" ht="11.25">
      <c r="B55" s="38" t="s">
        <v>9</v>
      </c>
      <c r="C55" s="21"/>
      <c r="D55" s="39" t="s">
        <v>9</v>
      </c>
      <c r="E55" s="40"/>
      <c r="F55" s="39" t="s">
        <v>187</v>
      </c>
      <c r="G55" s="21"/>
      <c r="H55" s="41" t="s">
        <v>190</v>
      </c>
      <c r="I55" s="21"/>
      <c r="J55" s="35" t="s">
        <v>193</v>
      </c>
      <c r="K55" s="21"/>
      <c r="L55" s="34"/>
      <c r="M55" s="36"/>
      <c r="N55" s="34"/>
      <c r="O55" s="34"/>
      <c r="Q55" s="35" t="s">
        <v>193</v>
      </c>
      <c r="R55" s="21"/>
      <c r="S55" s="41" t="s">
        <v>190</v>
      </c>
      <c r="T55" s="40"/>
      <c r="U55" s="39" t="s">
        <v>187</v>
      </c>
      <c r="V55" s="21"/>
      <c r="W55" s="39" t="s">
        <v>9</v>
      </c>
      <c r="X55" s="21"/>
      <c r="Y55" s="38" t="s">
        <v>9</v>
      </c>
    </row>
    <row r="56" spans="2:25" s="44" customFormat="1" ht="11.25">
      <c r="B56" s="42" t="s">
        <v>195</v>
      </c>
      <c r="C56" s="40"/>
      <c r="D56" s="39" t="s">
        <v>186</v>
      </c>
      <c r="E56" s="40"/>
      <c r="F56" s="39" t="s">
        <v>188</v>
      </c>
      <c r="G56" s="40"/>
      <c r="H56" s="41" t="s">
        <v>191</v>
      </c>
      <c r="I56" s="21"/>
      <c r="J56" s="39" t="s">
        <v>213</v>
      </c>
      <c r="K56" s="21"/>
      <c r="L56" s="30"/>
      <c r="M56" s="43"/>
      <c r="N56" s="30"/>
      <c r="O56" s="30"/>
      <c r="Q56" s="39" t="s">
        <v>213</v>
      </c>
      <c r="R56" s="40"/>
      <c r="S56" s="39" t="s">
        <v>191</v>
      </c>
      <c r="T56" s="40"/>
      <c r="U56" s="39" t="s">
        <v>188</v>
      </c>
      <c r="V56" s="40"/>
      <c r="W56" s="39" t="s">
        <v>186</v>
      </c>
      <c r="X56" s="21"/>
      <c r="Y56" s="42" t="s">
        <v>195</v>
      </c>
    </row>
    <row r="57" spans="2:25" s="44" customFormat="1" ht="11.25">
      <c r="B57" s="42" t="s">
        <v>194</v>
      </c>
      <c r="C57" s="40"/>
      <c r="D57" s="39" t="s">
        <v>184</v>
      </c>
      <c r="E57" s="40"/>
      <c r="F57" s="39" t="s">
        <v>189</v>
      </c>
      <c r="G57" s="40"/>
      <c r="H57" s="41" t="s">
        <v>185</v>
      </c>
      <c r="I57" s="21"/>
      <c r="J57" s="39" t="s">
        <v>192</v>
      </c>
      <c r="K57" s="21"/>
      <c r="L57" s="30"/>
      <c r="M57" s="43"/>
      <c r="N57" s="30"/>
      <c r="O57" s="30"/>
      <c r="Q57" s="39" t="s">
        <v>192</v>
      </c>
      <c r="R57" s="40"/>
      <c r="S57" s="39" t="s">
        <v>185</v>
      </c>
      <c r="T57" s="40"/>
      <c r="U57" s="39" t="s">
        <v>189</v>
      </c>
      <c r="V57" s="40"/>
      <c r="W57" s="39" t="s">
        <v>184</v>
      </c>
      <c r="X57" s="21"/>
      <c r="Y57" s="42" t="s">
        <v>194</v>
      </c>
    </row>
    <row r="58" spans="2:25" s="68" customFormat="1" ht="2.25" customHeight="1">
      <c r="B58" s="45"/>
      <c r="C58" s="46"/>
      <c r="D58" s="47"/>
      <c r="E58" s="46"/>
      <c r="F58" s="47"/>
      <c r="G58" s="46"/>
      <c r="H58" s="47"/>
      <c r="I58" s="46"/>
      <c r="J58" s="47"/>
      <c r="K58" s="46"/>
      <c r="L58" s="48"/>
      <c r="M58" s="48"/>
      <c r="N58" s="48"/>
      <c r="O58" s="48"/>
      <c r="P58" s="48"/>
      <c r="Q58" s="45"/>
      <c r="R58" s="46"/>
      <c r="S58" s="47"/>
      <c r="T58" s="46"/>
      <c r="U58" s="47"/>
      <c r="V58" s="46"/>
      <c r="W58" s="47"/>
      <c r="X58" s="46"/>
      <c r="Y58" s="47"/>
    </row>
    <row r="59" spans="2:56" s="31" customFormat="1" ht="12" customHeight="1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4" t="s">
        <v>19</v>
      </c>
      <c r="M59" s="105" t="s">
        <v>20</v>
      </c>
      <c r="N59" s="106"/>
      <c r="O59" s="107"/>
      <c r="P59" s="108"/>
      <c r="Q59" s="103">
        <f>J47</f>
        <v>329</v>
      </c>
      <c r="R59" s="103"/>
      <c r="S59" s="103">
        <f>H47</f>
        <v>5392</v>
      </c>
      <c r="T59" s="103"/>
      <c r="U59" s="103">
        <f>F47</f>
        <v>6903</v>
      </c>
      <c r="V59" s="103"/>
      <c r="W59" s="103">
        <f>D47</f>
        <v>5884</v>
      </c>
      <c r="X59" s="103"/>
      <c r="Y59" s="103">
        <f>SUM(Q59:W59)</f>
        <v>18508</v>
      </c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</row>
    <row r="60" spans="2:25" s="77" customFormat="1" ht="12" customHeight="1">
      <c r="B60" s="72"/>
      <c r="C60" s="73"/>
      <c r="D60" s="72"/>
      <c r="E60" s="74"/>
      <c r="F60" s="72"/>
      <c r="G60" s="74"/>
      <c r="H60" s="72"/>
      <c r="I60" s="74"/>
      <c r="J60" s="72"/>
      <c r="K60" s="74"/>
      <c r="L60" s="76" t="s">
        <v>21</v>
      </c>
      <c r="M60" s="76" t="s">
        <v>22</v>
      </c>
      <c r="N60" s="109"/>
      <c r="O60" s="72"/>
      <c r="P60" s="73"/>
      <c r="Q60" s="72" t="str">
        <f>J48</f>
        <v>0</v>
      </c>
      <c r="R60" s="73"/>
      <c r="S60" s="72" t="str">
        <f>H48</f>
        <v>0</v>
      </c>
      <c r="T60" s="73"/>
      <c r="U60" s="72" t="str">
        <f>F48</f>
        <v>0</v>
      </c>
      <c r="V60" s="73"/>
      <c r="W60" s="72" t="str">
        <f>D48</f>
        <v>0</v>
      </c>
      <c r="X60" s="73"/>
      <c r="Y60" s="72">
        <f>SUM(Q60:W60)</f>
        <v>0</v>
      </c>
    </row>
    <row r="61" spans="2:25" s="44" customFormat="1" ht="12" customHeight="1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79" t="s">
        <v>85</v>
      </c>
      <c r="M61" s="79" t="s">
        <v>97</v>
      </c>
      <c r="N61" s="79"/>
      <c r="O61" s="107"/>
      <c r="P61" s="108"/>
      <c r="Q61" s="103">
        <f>Q63+Q71</f>
        <v>0</v>
      </c>
      <c r="R61" s="103"/>
      <c r="S61" s="103">
        <f>S63+S71</f>
        <v>20252</v>
      </c>
      <c r="T61" s="103"/>
      <c r="U61" s="103">
        <f>U63+U71</f>
        <v>40353</v>
      </c>
      <c r="V61" s="103"/>
      <c r="W61" s="103">
        <f>W63+W71</f>
        <v>31750</v>
      </c>
      <c r="X61" s="103"/>
      <c r="Y61" s="103">
        <f>SUM(Q61:W61)</f>
        <v>92355</v>
      </c>
    </row>
    <row r="62" spans="2:25" s="44" customFormat="1" ht="12" customHeight="1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79"/>
      <c r="M62" s="110" t="s">
        <v>98</v>
      </c>
      <c r="N62" s="79"/>
      <c r="O62" s="107"/>
      <c r="P62" s="108"/>
      <c r="Q62" s="103"/>
      <c r="R62" s="103"/>
      <c r="S62" s="103"/>
      <c r="T62" s="103"/>
      <c r="U62" s="103"/>
      <c r="V62" s="103"/>
      <c r="W62" s="103"/>
      <c r="X62" s="103"/>
      <c r="Y62" s="103"/>
    </row>
    <row r="63" spans="2:25" s="48" customFormat="1" ht="12" customHeight="1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4" t="s">
        <v>86</v>
      </c>
      <c r="M63" s="105"/>
      <c r="N63" s="111" t="s">
        <v>87</v>
      </c>
      <c r="O63" s="107"/>
      <c r="P63" s="154"/>
      <c r="Q63" s="103">
        <f>Q64+Q66+Q68</f>
        <v>0</v>
      </c>
      <c r="R63" s="103"/>
      <c r="S63" s="103">
        <f>S64+S66+S68</f>
        <v>7800</v>
      </c>
      <c r="T63" s="103"/>
      <c r="U63" s="103">
        <f>U64+U66+U68</f>
        <v>40034</v>
      </c>
      <c r="V63" s="103"/>
      <c r="W63" s="103">
        <f>W64+W66+W68</f>
        <v>30986</v>
      </c>
      <c r="X63" s="103"/>
      <c r="Y63" s="103">
        <f>SUM(Q63:W63)</f>
        <v>78820</v>
      </c>
    </row>
    <row r="64" spans="2:25" s="116" customFormat="1" ht="12" customHeight="1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112" t="s">
        <v>199</v>
      </c>
      <c r="M64" s="113"/>
      <c r="N64" s="114" t="s">
        <v>200</v>
      </c>
      <c r="O64" s="115"/>
      <c r="P64" s="89"/>
      <c r="Q64" s="87">
        <v>0</v>
      </c>
      <c r="R64" s="87"/>
      <c r="S64" s="87">
        <v>4438</v>
      </c>
      <c r="T64" s="87"/>
      <c r="U64" s="87">
        <v>18521</v>
      </c>
      <c r="V64" s="87"/>
      <c r="W64" s="87">
        <v>18919</v>
      </c>
      <c r="X64" s="87"/>
      <c r="Y64" s="87">
        <f>SUM(Q64:W64)</f>
        <v>41878</v>
      </c>
    </row>
    <row r="65" spans="2:25" s="116" customFormat="1" ht="12" customHeight="1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112"/>
      <c r="M65" s="113"/>
      <c r="N65" s="114" t="s">
        <v>201</v>
      </c>
      <c r="O65" s="115"/>
      <c r="P65" s="89"/>
      <c r="Q65" s="87"/>
      <c r="R65" s="87"/>
      <c r="S65" s="87"/>
      <c r="T65" s="87"/>
      <c r="U65" s="87"/>
      <c r="V65" s="87"/>
      <c r="W65" s="87"/>
      <c r="X65" s="87"/>
      <c r="Y65" s="87"/>
    </row>
    <row r="66" spans="2:25" s="116" customFormat="1" ht="12" customHeight="1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112" t="s">
        <v>202</v>
      </c>
      <c r="M66" s="113"/>
      <c r="N66" s="114" t="s">
        <v>203</v>
      </c>
      <c r="O66" s="115"/>
      <c r="P66" s="89"/>
      <c r="Q66" s="87">
        <v>0</v>
      </c>
      <c r="R66" s="87"/>
      <c r="S66" s="87">
        <v>59</v>
      </c>
      <c r="T66" s="87"/>
      <c r="U66" s="87">
        <v>34</v>
      </c>
      <c r="V66" s="87"/>
      <c r="W66" s="87">
        <v>27</v>
      </c>
      <c r="X66" s="87"/>
      <c r="Y66" s="87">
        <f>SUM(Q66:W66)</f>
        <v>120</v>
      </c>
    </row>
    <row r="67" spans="2:25" s="116" customFormat="1" ht="12" customHeight="1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112"/>
      <c r="M67" s="113"/>
      <c r="N67" s="114" t="s">
        <v>204</v>
      </c>
      <c r="O67" s="115"/>
      <c r="P67" s="89"/>
      <c r="Q67" s="87"/>
      <c r="R67" s="87"/>
      <c r="S67" s="87"/>
      <c r="T67" s="87"/>
      <c r="U67" s="87"/>
      <c r="V67" s="87"/>
      <c r="W67" s="87"/>
      <c r="X67" s="87"/>
      <c r="Y67" s="87"/>
    </row>
    <row r="68" spans="2:25" s="116" customFormat="1" ht="12" customHeight="1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112" t="s">
        <v>205</v>
      </c>
      <c r="M68" s="113"/>
      <c r="N68" s="114" t="s">
        <v>206</v>
      </c>
      <c r="O68" s="115"/>
      <c r="P68" s="89"/>
      <c r="Q68" s="87">
        <v>0</v>
      </c>
      <c r="R68" s="87"/>
      <c r="S68" s="87">
        <v>3303</v>
      </c>
      <c r="T68" s="87"/>
      <c r="U68" s="87">
        <v>21479</v>
      </c>
      <c r="V68" s="87"/>
      <c r="W68" s="87">
        <v>12040</v>
      </c>
      <c r="X68" s="87"/>
      <c r="Y68" s="87">
        <f>SUM(Q68:W68)</f>
        <v>36822</v>
      </c>
    </row>
    <row r="69" spans="2:25" s="116" customFormat="1" ht="12" customHeight="1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112"/>
      <c r="M69" s="113"/>
      <c r="N69" s="114" t="s">
        <v>207</v>
      </c>
      <c r="O69" s="115"/>
      <c r="P69" s="89"/>
      <c r="Q69" s="87"/>
      <c r="R69" s="87"/>
      <c r="S69" s="87"/>
      <c r="T69" s="87"/>
      <c r="U69" s="87"/>
      <c r="V69" s="87"/>
      <c r="W69" s="87"/>
      <c r="X69" s="87"/>
      <c r="Y69" s="87"/>
    </row>
    <row r="70" spans="2:25" s="116" customFormat="1" ht="12" customHeight="1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112"/>
      <c r="M70" s="113"/>
      <c r="N70" s="114" t="s">
        <v>208</v>
      </c>
      <c r="O70" s="115"/>
      <c r="P70" s="89"/>
      <c r="Q70" s="87"/>
      <c r="R70" s="87"/>
      <c r="S70" s="87"/>
      <c r="T70" s="87"/>
      <c r="U70" s="87"/>
      <c r="V70" s="87"/>
      <c r="W70" s="87"/>
      <c r="X70" s="87"/>
      <c r="Y70" s="87"/>
    </row>
    <row r="71" spans="2:25" s="68" customFormat="1" ht="12" customHeight="1">
      <c r="B71" s="117"/>
      <c r="C71" s="51"/>
      <c r="D71" s="117"/>
      <c r="E71" s="50"/>
      <c r="F71" s="117"/>
      <c r="G71" s="50"/>
      <c r="H71" s="117"/>
      <c r="I71" s="50"/>
      <c r="J71" s="117"/>
      <c r="K71" s="50"/>
      <c r="L71" s="118" t="s">
        <v>88</v>
      </c>
      <c r="M71" s="118"/>
      <c r="N71" s="118" t="s">
        <v>99</v>
      </c>
      <c r="O71" s="117"/>
      <c r="P71" s="51"/>
      <c r="Q71" s="117">
        <v>0</v>
      </c>
      <c r="R71" s="51"/>
      <c r="S71" s="117">
        <v>12452</v>
      </c>
      <c r="T71" s="51"/>
      <c r="U71" s="117">
        <v>319</v>
      </c>
      <c r="V71" s="51"/>
      <c r="W71" s="117">
        <v>764</v>
      </c>
      <c r="X71" s="51"/>
      <c r="Y71" s="117">
        <f>SUM(Q71:W71)</f>
        <v>13535</v>
      </c>
    </row>
    <row r="72" spans="2:25" s="68" customFormat="1" ht="12" customHeight="1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79" t="s">
        <v>91</v>
      </c>
      <c r="M72" s="79" t="s">
        <v>92</v>
      </c>
      <c r="N72" s="79"/>
      <c r="O72" s="107"/>
      <c r="P72" s="108"/>
      <c r="Q72" s="103">
        <f>Q73+Q74</f>
        <v>-3566</v>
      </c>
      <c r="R72" s="103"/>
      <c r="S72" s="103">
        <f>S73+S74</f>
        <v>-1825</v>
      </c>
      <c r="T72" s="103"/>
      <c r="U72" s="103">
        <f>U73+U74</f>
        <v>-4239</v>
      </c>
      <c r="V72" s="103"/>
      <c r="W72" s="103">
        <f>W73+W74</f>
        <v>-2208</v>
      </c>
      <c r="X72" s="103"/>
      <c r="Y72" s="103">
        <f>SUM(Q72:W72)</f>
        <v>-11838</v>
      </c>
    </row>
    <row r="73" spans="2:56" s="56" customFormat="1" ht="12" customHeight="1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112" t="s">
        <v>75</v>
      </c>
      <c r="M73" s="113"/>
      <c r="N73" s="114" t="s">
        <v>93</v>
      </c>
      <c r="O73" s="115"/>
      <c r="P73" s="89"/>
      <c r="Q73" s="87">
        <v>0</v>
      </c>
      <c r="R73" s="87"/>
      <c r="S73" s="87">
        <v>-1791</v>
      </c>
      <c r="T73" s="87"/>
      <c r="U73" s="87">
        <v>-2325</v>
      </c>
      <c r="V73" s="87"/>
      <c r="W73" s="87">
        <v>-1357</v>
      </c>
      <c r="X73" s="87"/>
      <c r="Y73" s="87">
        <f>SUM(Q73:W73)</f>
        <v>-5473</v>
      </c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</row>
    <row r="74" spans="2:25" s="93" customFormat="1" ht="12" customHeight="1">
      <c r="B74" s="91"/>
      <c r="C74" s="55"/>
      <c r="D74" s="91"/>
      <c r="E74" s="53"/>
      <c r="F74" s="91"/>
      <c r="G74" s="53"/>
      <c r="H74" s="91"/>
      <c r="I74" s="53"/>
      <c r="J74" s="91"/>
      <c r="K74" s="53"/>
      <c r="L74" s="92" t="s">
        <v>94</v>
      </c>
      <c r="M74" s="92"/>
      <c r="N74" s="92" t="s">
        <v>95</v>
      </c>
      <c r="O74" s="91"/>
      <c r="P74" s="55"/>
      <c r="Q74" s="91">
        <v>-3566</v>
      </c>
      <c r="R74" s="55"/>
      <c r="S74" s="91">
        <v>-34</v>
      </c>
      <c r="T74" s="55"/>
      <c r="U74" s="91">
        <v>-1914</v>
      </c>
      <c r="V74" s="55"/>
      <c r="W74" s="91">
        <v>-851</v>
      </c>
      <c r="X74" s="55"/>
      <c r="Y74" s="91">
        <f>SUM(Q74:W74)</f>
        <v>-6365</v>
      </c>
    </row>
    <row r="75" spans="2:25" s="68" customFormat="1" ht="12" customHeight="1">
      <c r="B75" s="103">
        <f>B76+B77+B78+B80+B82</f>
        <v>18534</v>
      </c>
      <c r="C75" s="103"/>
      <c r="D75" s="103">
        <f>D76+D77+D78+D80+D82</f>
        <v>16520</v>
      </c>
      <c r="E75" s="103"/>
      <c r="F75" s="103">
        <f>F76+F77+F78+F80+F82</f>
        <v>2924</v>
      </c>
      <c r="G75" s="103"/>
      <c r="H75" s="103">
        <f>H76+H77+H78+H80+H82</f>
        <v>924</v>
      </c>
      <c r="I75" s="103"/>
      <c r="J75" s="103">
        <f>J76+J77+J78+J80+J82</f>
        <v>1</v>
      </c>
      <c r="K75" s="103"/>
      <c r="L75" s="79" t="s">
        <v>32</v>
      </c>
      <c r="M75" s="79" t="s">
        <v>33</v>
      </c>
      <c r="N75" s="79"/>
      <c r="O75" s="107"/>
      <c r="P75" s="108"/>
      <c r="Q75" s="103">
        <f>Q76+Q77+Q78+Q80+Q82</f>
        <v>2780</v>
      </c>
      <c r="R75" s="103"/>
      <c r="S75" s="103">
        <f>S76+S77+S78+S80+S82</f>
        <v>738</v>
      </c>
      <c r="T75" s="103"/>
      <c r="U75" s="103">
        <f>U76+U77+U78+U80+U82</f>
        <v>598</v>
      </c>
      <c r="V75" s="103"/>
      <c r="W75" s="103">
        <f>W76+W77+W78+W80+W82</f>
        <v>8325</v>
      </c>
      <c r="X75" s="103"/>
      <c r="Y75" s="103">
        <f>Y76+Y77+Y78+Y80+Y82</f>
        <v>10606</v>
      </c>
    </row>
    <row r="76" spans="2:25" s="93" customFormat="1" ht="12" customHeight="1">
      <c r="B76" s="55">
        <v>18520</v>
      </c>
      <c r="C76" s="87"/>
      <c r="D76" s="87">
        <v>16514</v>
      </c>
      <c r="E76" s="87"/>
      <c r="F76" s="87">
        <v>2923</v>
      </c>
      <c r="G76" s="87"/>
      <c r="H76" s="87">
        <v>917</v>
      </c>
      <c r="I76" s="87"/>
      <c r="J76" s="87">
        <v>1</v>
      </c>
      <c r="K76" s="87"/>
      <c r="L76" s="112" t="s">
        <v>100</v>
      </c>
      <c r="M76" s="113"/>
      <c r="N76" s="114" t="s">
        <v>101</v>
      </c>
      <c r="O76" s="115"/>
      <c r="P76" s="89"/>
      <c r="Q76" s="87">
        <v>2780</v>
      </c>
      <c r="R76" s="87"/>
      <c r="S76" s="87">
        <v>625</v>
      </c>
      <c r="T76" s="87"/>
      <c r="U76" s="87">
        <v>575</v>
      </c>
      <c r="V76" s="87"/>
      <c r="W76" s="87">
        <v>2035</v>
      </c>
      <c r="X76" s="87"/>
      <c r="Y76" s="55">
        <v>4180</v>
      </c>
    </row>
    <row r="77" spans="2:25" s="93" customFormat="1" ht="12" customHeight="1">
      <c r="B77" s="87">
        <f>SUM(D77:J77)</f>
        <v>0</v>
      </c>
      <c r="C77" s="87"/>
      <c r="D77" s="87">
        <v>0</v>
      </c>
      <c r="E77" s="87"/>
      <c r="F77" s="87">
        <v>0</v>
      </c>
      <c r="G77" s="87"/>
      <c r="H77" s="87">
        <v>0</v>
      </c>
      <c r="I77" s="87"/>
      <c r="J77" s="87">
        <v>0</v>
      </c>
      <c r="K77" s="87"/>
      <c r="L77" s="112" t="s">
        <v>102</v>
      </c>
      <c r="M77" s="113"/>
      <c r="N77" s="114" t="s">
        <v>103</v>
      </c>
      <c r="O77" s="115"/>
      <c r="P77" s="89"/>
      <c r="Q77" s="87">
        <v>0</v>
      </c>
      <c r="R77" s="87"/>
      <c r="S77" s="87">
        <v>106</v>
      </c>
      <c r="T77" s="87"/>
      <c r="U77" s="87">
        <v>19</v>
      </c>
      <c r="V77" s="87"/>
      <c r="W77" s="87">
        <v>6020</v>
      </c>
      <c r="X77" s="87"/>
      <c r="Y77" s="87">
        <f>SUM(Q77:W77)</f>
        <v>6145</v>
      </c>
    </row>
    <row r="78" spans="2:25" s="93" customFormat="1" ht="12" customHeight="1">
      <c r="B78" s="87">
        <f>SUM(D78:J78)</f>
        <v>0</v>
      </c>
      <c r="C78" s="87"/>
      <c r="D78" s="87">
        <v>0</v>
      </c>
      <c r="E78" s="87"/>
      <c r="F78" s="87">
        <v>0</v>
      </c>
      <c r="G78" s="87"/>
      <c r="H78" s="87">
        <v>0</v>
      </c>
      <c r="I78" s="87"/>
      <c r="J78" s="87">
        <v>0</v>
      </c>
      <c r="K78" s="87"/>
      <c r="L78" s="112" t="s">
        <v>104</v>
      </c>
      <c r="M78" s="114"/>
      <c r="N78" s="114" t="s">
        <v>105</v>
      </c>
      <c r="O78" s="115"/>
      <c r="P78" s="89"/>
      <c r="Q78" s="87">
        <v>0</v>
      </c>
      <c r="R78" s="87"/>
      <c r="S78" s="87">
        <v>0</v>
      </c>
      <c r="T78" s="87"/>
      <c r="U78" s="87">
        <v>0</v>
      </c>
      <c r="V78" s="87"/>
      <c r="W78" s="87">
        <v>0</v>
      </c>
      <c r="X78" s="87"/>
      <c r="Y78" s="87">
        <f>SUM(Q78:W78)</f>
        <v>0</v>
      </c>
    </row>
    <row r="79" spans="2:25" s="93" customFormat="1" ht="12" customHeight="1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119"/>
      <c r="M79" s="120"/>
      <c r="N79" s="120" t="s">
        <v>106</v>
      </c>
      <c r="O79" s="115"/>
      <c r="P79" s="89"/>
      <c r="Q79" s="87"/>
      <c r="R79" s="87"/>
      <c r="S79" s="87"/>
      <c r="T79" s="87"/>
      <c r="U79" s="87"/>
      <c r="V79" s="87"/>
      <c r="W79" s="87"/>
      <c r="X79" s="87"/>
      <c r="Y79" s="87"/>
    </row>
    <row r="80" spans="2:25" s="93" customFormat="1" ht="12" customHeight="1">
      <c r="B80" s="87">
        <f>SUM(D80:J80)</f>
        <v>0</v>
      </c>
      <c r="C80" s="87"/>
      <c r="D80" s="87">
        <v>0</v>
      </c>
      <c r="E80" s="87"/>
      <c r="F80" s="87">
        <v>0</v>
      </c>
      <c r="G80" s="87"/>
      <c r="H80" s="87">
        <v>0</v>
      </c>
      <c r="I80" s="87"/>
      <c r="J80" s="87">
        <v>0</v>
      </c>
      <c r="K80" s="87"/>
      <c r="L80" s="112" t="s">
        <v>107</v>
      </c>
      <c r="M80" s="114"/>
      <c r="N80" s="114" t="s">
        <v>108</v>
      </c>
      <c r="O80" s="115"/>
      <c r="P80" s="89"/>
      <c r="Q80" s="87">
        <v>0</v>
      </c>
      <c r="R80" s="87"/>
      <c r="S80" s="87">
        <v>0</v>
      </c>
      <c r="T80" s="87"/>
      <c r="U80" s="87">
        <v>0</v>
      </c>
      <c r="V80" s="87"/>
      <c r="W80" s="87">
        <v>0</v>
      </c>
      <c r="X80" s="87"/>
      <c r="Y80" s="87">
        <f>SUM(Q80:W80)</f>
        <v>0</v>
      </c>
    </row>
    <row r="81" spans="2:25" s="93" customFormat="1" ht="12" customHeight="1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119"/>
      <c r="M81" s="120"/>
      <c r="N81" s="120" t="s">
        <v>109</v>
      </c>
      <c r="O81" s="115"/>
      <c r="P81" s="89"/>
      <c r="Q81" s="87"/>
      <c r="R81" s="87"/>
      <c r="S81" s="87"/>
      <c r="T81" s="87"/>
      <c r="U81" s="87"/>
      <c r="V81" s="87"/>
      <c r="W81" s="87"/>
      <c r="X81" s="87"/>
      <c r="Y81" s="87"/>
    </row>
    <row r="82" spans="2:25" s="93" customFormat="1" ht="12" customHeight="1">
      <c r="B82" s="87">
        <f>SUM(D82:J82)</f>
        <v>14</v>
      </c>
      <c r="C82" s="87"/>
      <c r="D82" s="87">
        <v>6</v>
      </c>
      <c r="E82" s="87"/>
      <c r="F82" s="87">
        <v>1</v>
      </c>
      <c r="G82" s="87"/>
      <c r="H82" s="87">
        <v>7</v>
      </c>
      <c r="I82" s="87"/>
      <c r="J82" s="87">
        <v>0</v>
      </c>
      <c r="K82" s="87"/>
      <c r="L82" s="112" t="s">
        <v>110</v>
      </c>
      <c r="M82" s="114"/>
      <c r="N82" s="114" t="s">
        <v>111</v>
      </c>
      <c r="O82" s="115"/>
      <c r="P82" s="89"/>
      <c r="Q82" s="87">
        <v>0</v>
      </c>
      <c r="R82" s="87"/>
      <c r="S82" s="87">
        <v>7</v>
      </c>
      <c r="T82" s="87"/>
      <c r="U82" s="87">
        <v>4</v>
      </c>
      <c r="V82" s="87"/>
      <c r="W82" s="87">
        <v>270</v>
      </c>
      <c r="X82" s="87"/>
      <c r="Y82" s="87">
        <f>SUM(Q82:W82)</f>
        <v>281</v>
      </c>
    </row>
    <row r="83" spans="2:25" s="124" customFormat="1" ht="12" customHeight="1">
      <c r="B83" s="61">
        <f>SUM(D83:J83)</f>
        <v>91097</v>
      </c>
      <c r="C83" s="98"/>
      <c r="D83" s="98">
        <f>W59+W61+W72+W75-D75</f>
        <v>27231</v>
      </c>
      <c r="E83" s="98"/>
      <c r="F83" s="98">
        <f>U59+U61+U72+U75-F75</f>
        <v>40691</v>
      </c>
      <c r="G83" s="98"/>
      <c r="H83" s="98">
        <f>S59+S61+S72+S75-H75</f>
        <v>23633</v>
      </c>
      <c r="I83" s="98"/>
      <c r="J83" s="98">
        <f>Q59+Q61+Q72+Q75-J75</f>
        <v>-458</v>
      </c>
      <c r="K83" s="98"/>
      <c r="L83" s="121" t="s">
        <v>214</v>
      </c>
      <c r="M83" s="121" t="s">
        <v>196</v>
      </c>
      <c r="N83" s="122"/>
      <c r="O83" s="123"/>
      <c r="P83" s="102"/>
      <c r="Q83" s="98"/>
      <c r="R83" s="98"/>
      <c r="S83" s="98"/>
      <c r="T83" s="98"/>
      <c r="U83" s="98"/>
      <c r="V83" s="98"/>
      <c r="W83" s="98"/>
      <c r="X83" s="98"/>
      <c r="Y83" s="98"/>
    </row>
    <row r="84" spans="2:56" s="67" customFormat="1" ht="12" customHeight="1" thickBot="1">
      <c r="B84" s="63">
        <f>SUM(D84:J84)</f>
        <v>72589</v>
      </c>
      <c r="C84" s="64"/>
      <c r="D84" s="63">
        <f>W60+W61+W72+W75-D75</f>
        <v>21347</v>
      </c>
      <c r="E84" s="64"/>
      <c r="F84" s="63">
        <f>U60+U61+U72+U75-F75</f>
        <v>33788</v>
      </c>
      <c r="G84" s="64"/>
      <c r="H84" s="63">
        <f>S60+S61+S72+S75-H75</f>
        <v>18241</v>
      </c>
      <c r="I84" s="64"/>
      <c r="J84" s="63">
        <f>Q60+Q61+Q72+Q75-J75</f>
        <v>-787</v>
      </c>
      <c r="K84" s="64"/>
      <c r="L84" s="65" t="s">
        <v>198</v>
      </c>
      <c r="M84" s="65" t="s">
        <v>197</v>
      </c>
      <c r="N84" s="65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</row>
    <row r="85" spans="2:25" s="68" customFormat="1" ht="21" customHeight="1">
      <c r="B85" s="15" t="s">
        <v>25</v>
      </c>
      <c r="C85" s="15"/>
      <c r="D85" s="17"/>
      <c r="E85" s="18"/>
      <c r="F85" s="18"/>
      <c r="G85" s="18"/>
      <c r="H85" s="18"/>
      <c r="I85" s="18"/>
      <c r="J85" s="18"/>
      <c r="K85" s="18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2:25" s="68" customFormat="1" ht="3.75" customHeight="1">
      <c r="B86" s="20"/>
      <c r="C86" s="20"/>
      <c r="D86" s="20"/>
      <c r="E86" s="20"/>
      <c r="F86" s="20"/>
      <c r="G86" s="20"/>
      <c r="H86" s="20"/>
      <c r="I86" s="20"/>
      <c r="J86" s="20"/>
      <c r="K86" s="21"/>
      <c r="L86" s="22"/>
      <c r="M86" s="23"/>
      <c r="N86" s="24"/>
      <c r="O86" s="24"/>
      <c r="P86" s="25"/>
      <c r="Q86" s="20"/>
      <c r="R86" s="20"/>
      <c r="S86" s="20"/>
      <c r="T86" s="20"/>
      <c r="U86" s="20"/>
      <c r="V86" s="20"/>
      <c r="W86" s="20"/>
      <c r="X86" s="20"/>
      <c r="Y86" s="20"/>
    </row>
    <row r="87" spans="2:25" s="68" customFormat="1" ht="12.75">
      <c r="B87" s="26" t="s">
        <v>7</v>
      </c>
      <c r="C87" s="27"/>
      <c r="D87" s="27"/>
      <c r="E87" s="27"/>
      <c r="F87" s="27"/>
      <c r="G87" s="27"/>
      <c r="H87" s="27"/>
      <c r="I87" s="27"/>
      <c r="J87" s="27"/>
      <c r="K87" s="21"/>
      <c r="L87" s="28" t="s">
        <v>6</v>
      </c>
      <c r="M87" s="29"/>
      <c r="N87" s="30" t="s">
        <v>72</v>
      </c>
      <c r="O87" s="30"/>
      <c r="P87" s="31"/>
      <c r="Q87" s="26" t="s">
        <v>16</v>
      </c>
      <c r="R87" s="27"/>
      <c r="S87" s="27"/>
      <c r="T87" s="27"/>
      <c r="U87" s="27"/>
      <c r="V87" s="27"/>
      <c r="W87" s="27"/>
      <c r="X87" s="27"/>
      <c r="Y87" s="26"/>
    </row>
    <row r="88" spans="2:25" s="68" customFormat="1" ht="2.25" customHeight="1">
      <c r="B88" s="32"/>
      <c r="C88" s="32"/>
      <c r="D88" s="32"/>
      <c r="E88" s="32"/>
      <c r="F88" s="32"/>
      <c r="G88" s="32"/>
      <c r="H88" s="32"/>
      <c r="I88" s="32"/>
      <c r="J88" s="32"/>
      <c r="K88" s="33"/>
      <c r="L88" s="27"/>
      <c r="M88" s="32"/>
      <c r="N88" s="27"/>
      <c r="O88" s="27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2:25" s="68" customFormat="1" ht="12.75">
      <c r="B89" s="34" t="s">
        <v>8</v>
      </c>
      <c r="C89" s="21"/>
      <c r="D89" s="35" t="s">
        <v>180</v>
      </c>
      <c r="E89" s="21"/>
      <c r="F89" s="35" t="s">
        <v>181</v>
      </c>
      <c r="G89" s="21"/>
      <c r="H89" s="35" t="s">
        <v>182</v>
      </c>
      <c r="I89" s="21"/>
      <c r="J89" s="35" t="s">
        <v>183</v>
      </c>
      <c r="K89" s="21"/>
      <c r="L89" s="34"/>
      <c r="M89" s="36"/>
      <c r="N89" s="34" t="s">
        <v>73</v>
      </c>
      <c r="O89" s="34"/>
      <c r="P89" s="31"/>
      <c r="Q89" s="35" t="s">
        <v>183</v>
      </c>
      <c r="R89" s="21"/>
      <c r="S89" s="35" t="s">
        <v>182</v>
      </c>
      <c r="T89" s="21"/>
      <c r="U89" s="35" t="s">
        <v>181</v>
      </c>
      <c r="V89" s="21"/>
      <c r="W89" s="35" t="s">
        <v>180</v>
      </c>
      <c r="X89" s="21"/>
      <c r="Y89" s="34" t="s">
        <v>8</v>
      </c>
    </row>
    <row r="90" spans="2:25" s="68" customFormat="1" ht="2.25" customHeight="1">
      <c r="B90" s="36"/>
      <c r="C90" s="21"/>
      <c r="D90" s="21"/>
      <c r="E90" s="21"/>
      <c r="F90" s="21"/>
      <c r="G90" s="21"/>
      <c r="H90" s="21"/>
      <c r="I90" s="21"/>
      <c r="J90" s="21"/>
      <c r="K90" s="21"/>
      <c r="L90" s="34"/>
      <c r="M90" s="36"/>
      <c r="N90" s="34"/>
      <c r="O90" s="34"/>
      <c r="P90" s="37"/>
      <c r="Q90" s="21"/>
      <c r="R90" s="21"/>
      <c r="S90" s="21"/>
      <c r="T90" s="21"/>
      <c r="U90" s="21"/>
      <c r="V90" s="21"/>
      <c r="W90" s="21"/>
      <c r="X90" s="21"/>
      <c r="Y90" s="36"/>
    </row>
    <row r="91" spans="2:25" s="68" customFormat="1" ht="12.75">
      <c r="B91" s="38" t="s">
        <v>9</v>
      </c>
      <c r="C91" s="21"/>
      <c r="D91" s="39" t="s">
        <v>9</v>
      </c>
      <c r="E91" s="40"/>
      <c r="F91" s="39" t="s">
        <v>187</v>
      </c>
      <c r="G91" s="21"/>
      <c r="H91" s="41" t="s">
        <v>190</v>
      </c>
      <c r="I91" s="21"/>
      <c r="J91" s="35" t="s">
        <v>193</v>
      </c>
      <c r="K91" s="21"/>
      <c r="L91" s="34"/>
      <c r="M91" s="36"/>
      <c r="N91" s="34"/>
      <c r="O91" s="34"/>
      <c r="P91" s="37"/>
      <c r="Q91" s="35" t="s">
        <v>193</v>
      </c>
      <c r="R91" s="21"/>
      <c r="S91" s="41" t="s">
        <v>190</v>
      </c>
      <c r="T91" s="40"/>
      <c r="U91" s="39" t="s">
        <v>187</v>
      </c>
      <c r="V91" s="21"/>
      <c r="W91" s="39" t="s">
        <v>9</v>
      </c>
      <c r="X91" s="21"/>
      <c r="Y91" s="38" t="s">
        <v>9</v>
      </c>
    </row>
    <row r="92" spans="2:25" s="68" customFormat="1" ht="12.75">
      <c r="B92" s="42" t="s">
        <v>195</v>
      </c>
      <c r="C92" s="40"/>
      <c r="D92" s="39" t="s">
        <v>186</v>
      </c>
      <c r="E92" s="40"/>
      <c r="F92" s="39" t="s">
        <v>188</v>
      </c>
      <c r="G92" s="40"/>
      <c r="H92" s="41" t="s">
        <v>191</v>
      </c>
      <c r="I92" s="21"/>
      <c r="J92" s="39" t="s">
        <v>213</v>
      </c>
      <c r="K92" s="21"/>
      <c r="L92" s="30"/>
      <c r="M92" s="43"/>
      <c r="N92" s="30"/>
      <c r="O92" s="30"/>
      <c r="P92" s="44"/>
      <c r="Q92" s="39" t="s">
        <v>213</v>
      </c>
      <c r="R92" s="40"/>
      <c r="S92" s="39" t="s">
        <v>191</v>
      </c>
      <c r="T92" s="40"/>
      <c r="U92" s="39" t="s">
        <v>188</v>
      </c>
      <c r="V92" s="40"/>
      <c r="W92" s="39" t="s">
        <v>186</v>
      </c>
      <c r="X92" s="21"/>
      <c r="Y92" s="42" t="s">
        <v>195</v>
      </c>
    </row>
    <row r="93" spans="2:25" s="68" customFormat="1" ht="12" customHeight="1">
      <c r="B93" s="42" t="s">
        <v>194</v>
      </c>
      <c r="C93" s="40"/>
      <c r="D93" s="39" t="s">
        <v>184</v>
      </c>
      <c r="E93" s="40"/>
      <c r="F93" s="39" t="s">
        <v>189</v>
      </c>
      <c r="G93" s="40"/>
      <c r="H93" s="41" t="s">
        <v>185</v>
      </c>
      <c r="I93" s="21"/>
      <c r="J93" s="39" t="s">
        <v>192</v>
      </c>
      <c r="K93" s="21"/>
      <c r="L93" s="30"/>
      <c r="M93" s="43"/>
      <c r="N93" s="30"/>
      <c r="O93" s="30"/>
      <c r="P93" s="44"/>
      <c r="Q93" s="39" t="s">
        <v>192</v>
      </c>
      <c r="R93" s="40"/>
      <c r="S93" s="39" t="s">
        <v>185</v>
      </c>
      <c r="T93" s="40"/>
      <c r="U93" s="39" t="s">
        <v>189</v>
      </c>
      <c r="V93" s="40"/>
      <c r="W93" s="39" t="s">
        <v>184</v>
      </c>
      <c r="X93" s="21"/>
      <c r="Y93" s="42" t="s">
        <v>194</v>
      </c>
    </row>
    <row r="94" spans="2:25" s="68" customFormat="1" ht="2.25" customHeight="1">
      <c r="B94" s="45"/>
      <c r="C94" s="46"/>
      <c r="D94" s="47"/>
      <c r="E94" s="46"/>
      <c r="F94" s="47"/>
      <c r="G94" s="46"/>
      <c r="H94" s="47"/>
      <c r="I94" s="46"/>
      <c r="J94" s="47"/>
      <c r="K94" s="46"/>
      <c r="L94" s="48"/>
      <c r="M94" s="48"/>
      <c r="N94" s="48"/>
      <c r="O94" s="48"/>
      <c r="P94" s="48"/>
      <c r="Q94" s="45"/>
      <c r="R94" s="46"/>
      <c r="S94" s="47"/>
      <c r="T94" s="46"/>
      <c r="U94" s="47"/>
      <c r="V94" s="46"/>
      <c r="W94" s="47"/>
      <c r="X94" s="46"/>
      <c r="Y94" s="47"/>
    </row>
    <row r="95" spans="2:25" s="25" customFormat="1" ht="12" customHeight="1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11" t="s">
        <v>214</v>
      </c>
      <c r="M95" s="111" t="s">
        <v>196</v>
      </c>
      <c r="N95" s="105"/>
      <c r="O95" s="107"/>
      <c r="P95" s="108"/>
      <c r="Q95" s="103">
        <f>J83</f>
        <v>-458</v>
      </c>
      <c r="R95" s="103"/>
      <c r="S95" s="103">
        <f>H83</f>
        <v>23633</v>
      </c>
      <c r="T95" s="103"/>
      <c r="U95" s="103">
        <f>F83</f>
        <v>40691</v>
      </c>
      <c r="V95" s="103"/>
      <c r="W95" s="103">
        <f>D83</f>
        <v>27231</v>
      </c>
      <c r="X95" s="103"/>
      <c r="Y95" s="103">
        <f>SUM(Q95:W95)</f>
        <v>91097</v>
      </c>
    </row>
    <row r="96" spans="2:25" s="77" customFormat="1" ht="12" customHeight="1">
      <c r="B96" s="72"/>
      <c r="C96" s="73"/>
      <c r="D96" s="72"/>
      <c r="E96" s="74"/>
      <c r="F96" s="72"/>
      <c r="G96" s="74"/>
      <c r="H96" s="72"/>
      <c r="I96" s="74"/>
      <c r="J96" s="72"/>
      <c r="K96" s="74"/>
      <c r="L96" s="76" t="s">
        <v>198</v>
      </c>
      <c r="M96" s="76" t="s">
        <v>197</v>
      </c>
      <c r="N96" s="109"/>
      <c r="O96" s="72"/>
      <c r="P96" s="73"/>
      <c r="Q96" s="72">
        <f>J84</f>
        <v>-787</v>
      </c>
      <c r="R96" s="73"/>
      <c r="S96" s="72">
        <f>H84</f>
        <v>18241</v>
      </c>
      <c r="T96" s="73"/>
      <c r="U96" s="72">
        <f>F84</f>
        <v>33788</v>
      </c>
      <c r="V96" s="73"/>
      <c r="W96" s="72">
        <f>D84</f>
        <v>21347</v>
      </c>
      <c r="X96" s="73"/>
      <c r="Y96" s="72">
        <f>SUM(Q96:W96)</f>
        <v>72589</v>
      </c>
    </row>
    <row r="97" spans="2:25" s="37" customFormat="1" ht="12" customHeight="1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79" t="s">
        <v>34</v>
      </c>
      <c r="M97" s="79" t="s">
        <v>112</v>
      </c>
      <c r="N97" s="79"/>
      <c r="O97" s="107"/>
      <c r="P97" s="108"/>
      <c r="Q97" s="103">
        <f>Q99+Q100</f>
        <v>0</v>
      </c>
      <c r="R97" s="103"/>
      <c r="S97" s="103">
        <f>S99+S100</f>
        <v>8653</v>
      </c>
      <c r="T97" s="103"/>
      <c r="U97" s="103">
        <f>U99+U100</f>
        <v>34047</v>
      </c>
      <c r="V97" s="103"/>
      <c r="W97" s="103">
        <f>W99+W100</f>
        <v>58378</v>
      </c>
      <c r="X97" s="103"/>
      <c r="Y97" s="103">
        <f>SUM(Q97:W97)</f>
        <v>101078</v>
      </c>
    </row>
    <row r="98" spans="2:25" s="37" customFormat="1" ht="12" customHeight="1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79"/>
      <c r="M98" s="110" t="s">
        <v>113</v>
      </c>
      <c r="N98" s="110"/>
      <c r="O98" s="107"/>
      <c r="P98" s="108"/>
      <c r="Q98" s="103"/>
      <c r="R98" s="103"/>
      <c r="S98" s="103"/>
      <c r="T98" s="103"/>
      <c r="U98" s="103"/>
      <c r="V98" s="103"/>
      <c r="W98" s="103"/>
      <c r="X98" s="103"/>
      <c r="Y98" s="103"/>
    </row>
    <row r="99" spans="2:25" s="54" customFormat="1" ht="12" customHeight="1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8" t="s">
        <v>209</v>
      </c>
      <c r="M99" s="125"/>
      <c r="N99" s="125" t="s">
        <v>210</v>
      </c>
      <c r="O99" s="115"/>
      <c r="P99" s="89"/>
      <c r="Q99" s="87">
        <v>0</v>
      </c>
      <c r="R99" s="87"/>
      <c r="S99" s="87">
        <v>6266</v>
      </c>
      <c r="T99" s="87"/>
      <c r="U99" s="87">
        <v>33982</v>
      </c>
      <c r="V99" s="87"/>
      <c r="W99" s="87">
        <v>58150</v>
      </c>
      <c r="X99" s="87"/>
      <c r="Y99" s="87">
        <f>SUM(Q99:W99)</f>
        <v>98398</v>
      </c>
    </row>
    <row r="100" spans="2:25" s="93" customFormat="1" ht="12" customHeight="1">
      <c r="B100" s="91"/>
      <c r="C100" s="55"/>
      <c r="D100" s="91"/>
      <c r="E100" s="53"/>
      <c r="F100" s="91"/>
      <c r="G100" s="53"/>
      <c r="H100" s="91"/>
      <c r="I100" s="53"/>
      <c r="J100" s="91"/>
      <c r="K100" s="53"/>
      <c r="L100" s="92" t="s">
        <v>211</v>
      </c>
      <c r="M100" s="92"/>
      <c r="N100" s="92" t="s">
        <v>212</v>
      </c>
      <c r="O100" s="91"/>
      <c r="P100" s="55"/>
      <c r="Q100" s="91">
        <v>0</v>
      </c>
      <c r="R100" s="55"/>
      <c r="S100" s="91">
        <v>2387</v>
      </c>
      <c r="T100" s="55"/>
      <c r="U100" s="91">
        <v>65</v>
      </c>
      <c r="V100" s="55"/>
      <c r="W100" s="91">
        <v>228</v>
      </c>
      <c r="X100" s="55"/>
      <c r="Y100" s="91">
        <f>SUM(Q100:W100)</f>
        <v>2680</v>
      </c>
    </row>
    <row r="101" spans="2:25" s="44" customFormat="1" ht="12" customHeight="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79" t="s">
        <v>35</v>
      </c>
      <c r="M101" s="79" t="s">
        <v>36</v>
      </c>
      <c r="N101" s="79"/>
      <c r="O101" s="107"/>
      <c r="P101" s="108"/>
      <c r="Q101" s="103">
        <f>Q102+Q103</f>
        <v>127063</v>
      </c>
      <c r="R101" s="103"/>
      <c r="S101" s="103">
        <f>S102+S103</f>
        <v>402</v>
      </c>
      <c r="T101" s="103"/>
      <c r="U101" s="103">
        <f>U102+U103</f>
        <v>520</v>
      </c>
      <c r="V101" s="103"/>
      <c r="W101" s="103">
        <f>W102+W103</f>
        <v>12159</v>
      </c>
      <c r="X101" s="103"/>
      <c r="Y101" s="103">
        <f>SUM(Q101:W101)</f>
        <v>140144</v>
      </c>
    </row>
    <row r="102" spans="2:25" s="126" customFormat="1" ht="12" customHeight="1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114" t="s">
        <v>114</v>
      </c>
      <c r="M102" s="114"/>
      <c r="N102" s="114" t="s">
        <v>115</v>
      </c>
      <c r="O102" s="115"/>
      <c r="P102" s="89"/>
      <c r="Q102" s="87">
        <v>126983</v>
      </c>
      <c r="R102" s="87"/>
      <c r="S102" s="87">
        <v>0</v>
      </c>
      <c r="T102" s="87"/>
      <c r="U102" s="87">
        <v>0</v>
      </c>
      <c r="V102" s="87"/>
      <c r="W102" s="87">
        <v>3310</v>
      </c>
      <c r="X102" s="87"/>
      <c r="Y102" s="87">
        <f>SUM(Q102:W102)</f>
        <v>130293</v>
      </c>
    </row>
    <row r="103" spans="2:25" s="93" customFormat="1" ht="12" customHeight="1">
      <c r="B103" s="91"/>
      <c r="C103" s="55"/>
      <c r="D103" s="91"/>
      <c r="E103" s="53"/>
      <c r="F103" s="91"/>
      <c r="G103" s="53"/>
      <c r="H103" s="91"/>
      <c r="I103" s="53"/>
      <c r="J103" s="91"/>
      <c r="K103" s="53"/>
      <c r="L103" s="92" t="s">
        <v>116</v>
      </c>
      <c r="M103" s="92"/>
      <c r="N103" s="92" t="s">
        <v>117</v>
      </c>
      <c r="O103" s="91"/>
      <c r="P103" s="55"/>
      <c r="Q103" s="91">
        <v>80</v>
      </c>
      <c r="R103" s="55"/>
      <c r="S103" s="91">
        <v>402</v>
      </c>
      <c r="T103" s="55"/>
      <c r="U103" s="91">
        <v>520</v>
      </c>
      <c r="V103" s="55"/>
      <c r="W103" s="91">
        <v>8849</v>
      </c>
      <c r="X103" s="55"/>
      <c r="Y103" s="91">
        <f>SUM(Q103:W103)</f>
        <v>9851</v>
      </c>
    </row>
    <row r="104" spans="2:25" s="68" customFormat="1" ht="12" customHeight="1">
      <c r="B104" s="103">
        <f>SUM(D104:J104)</f>
        <v>153685</v>
      </c>
      <c r="C104" s="103"/>
      <c r="D104" s="103">
        <f>D106+D108+D110</f>
        <v>13422</v>
      </c>
      <c r="E104" s="103"/>
      <c r="F104" s="103">
        <f>F106+F108+F110</f>
        <v>3981</v>
      </c>
      <c r="G104" s="103"/>
      <c r="H104" s="103">
        <f>H106+H108+H110</f>
        <v>843</v>
      </c>
      <c r="I104" s="103"/>
      <c r="J104" s="103">
        <f>J106+J108+J110</f>
        <v>135439</v>
      </c>
      <c r="K104" s="103"/>
      <c r="L104" s="79" t="s">
        <v>37</v>
      </c>
      <c r="M104" s="79" t="s">
        <v>118</v>
      </c>
      <c r="N104" s="79"/>
      <c r="O104" s="107"/>
      <c r="P104" s="108"/>
      <c r="Q104" s="103"/>
      <c r="R104" s="103"/>
      <c r="S104" s="103"/>
      <c r="T104" s="103"/>
      <c r="U104" s="103"/>
      <c r="V104" s="103"/>
      <c r="W104" s="103"/>
      <c r="X104" s="103"/>
      <c r="Y104" s="103"/>
    </row>
    <row r="105" spans="2:25" s="68" customFormat="1" ht="12" customHeight="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10"/>
      <c r="M105" s="110" t="s">
        <v>119</v>
      </c>
      <c r="N105" s="110"/>
      <c r="O105" s="107"/>
      <c r="P105" s="108"/>
      <c r="Q105" s="103"/>
      <c r="R105" s="103"/>
      <c r="S105" s="103"/>
      <c r="T105" s="103"/>
      <c r="U105" s="103"/>
      <c r="V105" s="103"/>
      <c r="W105" s="103"/>
      <c r="X105" s="103"/>
      <c r="Y105" s="103"/>
    </row>
    <row r="106" spans="2:25" s="93" customFormat="1" ht="12" customHeight="1">
      <c r="B106" s="87">
        <f>SUM(D106:J106)</f>
        <v>133458</v>
      </c>
      <c r="C106" s="87"/>
      <c r="D106" s="87">
        <v>1571</v>
      </c>
      <c r="E106" s="87"/>
      <c r="F106" s="87">
        <v>0</v>
      </c>
      <c r="G106" s="87"/>
      <c r="H106" s="87">
        <v>0</v>
      </c>
      <c r="I106" s="87"/>
      <c r="J106" s="87">
        <v>131887</v>
      </c>
      <c r="K106" s="87"/>
      <c r="L106" s="114" t="s">
        <v>120</v>
      </c>
      <c r="M106" s="113"/>
      <c r="N106" s="114" t="s">
        <v>121</v>
      </c>
      <c r="O106" s="115"/>
      <c r="P106" s="89"/>
      <c r="Q106" s="87"/>
      <c r="R106" s="87"/>
      <c r="S106" s="87"/>
      <c r="T106" s="87"/>
      <c r="U106" s="87"/>
      <c r="V106" s="87"/>
      <c r="W106" s="87"/>
      <c r="X106" s="87"/>
      <c r="Y106" s="87"/>
    </row>
    <row r="107" spans="2:25" s="93" customFormat="1" ht="12" customHeight="1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120"/>
      <c r="M107" s="127"/>
      <c r="N107" s="120" t="s">
        <v>122</v>
      </c>
      <c r="O107" s="115"/>
      <c r="P107" s="89"/>
      <c r="Q107" s="87"/>
      <c r="R107" s="87"/>
      <c r="S107" s="87"/>
      <c r="T107" s="87"/>
      <c r="U107" s="87"/>
      <c r="V107" s="87"/>
      <c r="W107" s="87"/>
      <c r="X107" s="87"/>
      <c r="Y107" s="87"/>
    </row>
    <row r="108" spans="2:25" s="93" customFormat="1" ht="12" customHeight="1">
      <c r="B108" s="87">
        <f>SUM(D108:J108)</f>
        <v>11227</v>
      </c>
      <c r="C108" s="87"/>
      <c r="D108" s="87">
        <v>10225</v>
      </c>
      <c r="E108" s="87"/>
      <c r="F108" s="87">
        <v>520</v>
      </c>
      <c r="G108" s="87"/>
      <c r="H108" s="87">
        <v>402</v>
      </c>
      <c r="I108" s="87"/>
      <c r="J108" s="87">
        <v>80</v>
      </c>
      <c r="K108" s="87"/>
      <c r="L108" s="114" t="s">
        <v>123</v>
      </c>
      <c r="M108" s="114"/>
      <c r="N108" s="114" t="s">
        <v>124</v>
      </c>
      <c r="O108" s="115"/>
      <c r="P108" s="89"/>
      <c r="Q108" s="87"/>
      <c r="R108" s="87"/>
      <c r="S108" s="87"/>
      <c r="T108" s="87"/>
      <c r="U108" s="87"/>
      <c r="V108" s="87"/>
      <c r="W108" s="87"/>
      <c r="X108" s="87"/>
      <c r="Y108" s="87"/>
    </row>
    <row r="109" spans="2:25" s="93" customFormat="1" ht="12" customHeight="1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114"/>
      <c r="M109" s="114"/>
      <c r="N109" s="120" t="s">
        <v>96</v>
      </c>
      <c r="O109" s="115"/>
      <c r="P109" s="89"/>
      <c r="Q109" s="87"/>
      <c r="R109" s="87"/>
      <c r="S109" s="87"/>
      <c r="T109" s="87"/>
      <c r="U109" s="87"/>
      <c r="V109" s="87"/>
      <c r="W109" s="87"/>
      <c r="X109" s="87"/>
      <c r="Y109" s="87"/>
    </row>
    <row r="110" spans="2:25" s="93" customFormat="1" ht="12" customHeight="1">
      <c r="B110" s="160">
        <f>SUM(D110:J110)</f>
        <v>9000</v>
      </c>
      <c r="C110" s="161"/>
      <c r="D110" s="160">
        <v>1626</v>
      </c>
      <c r="E110" s="162"/>
      <c r="F110" s="160">
        <v>3461</v>
      </c>
      <c r="G110" s="162"/>
      <c r="H110" s="160">
        <v>441</v>
      </c>
      <c r="I110" s="162"/>
      <c r="J110" s="160">
        <v>3472</v>
      </c>
      <c r="K110" s="87"/>
      <c r="L110" s="114" t="s">
        <v>125</v>
      </c>
      <c r="M110" s="113"/>
      <c r="N110" s="114" t="s">
        <v>126</v>
      </c>
      <c r="O110" s="115"/>
      <c r="P110" s="89"/>
      <c r="Q110" s="160"/>
      <c r="R110" s="161"/>
      <c r="S110" s="160"/>
      <c r="T110" s="162"/>
      <c r="U110" s="160"/>
      <c r="V110" s="162"/>
      <c r="W110" s="160"/>
      <c r="X110" s="162"/>
      <c r="Y110" s="160"/>
    </row>
    <row r="111" spans="2:25" s="93" customFormat="1" ht="12" customHeight="1">
      <c r="B111" s="91"/>
      <c r="C111" s="55"/>
      <c r="D111" s="91"/>
      <c r="E111" s="53"/>
      <c r="F111" s="91"/>
      <c r="G111" s="53"/>
      <c r="H111" s="91"/>
      <c r="I111" s="53"/>
      <c r="J111" s="91"/>
      <c r="K111" s="53"/>
      <c r="L111" s="92"/>
      <c r="M111" s="92"/>
      <c r="N111" s="92" t="s">
        <v>122</v>
      </c>
      <c r="O111" s="91"/>
      <c r="P111" s="55"/>
      <c r="Q111" s="91"/>
      <c r="R111" s="55"/>
      <c r="S111" s="91"/>
      <c r="T111" s="55"/>
      <c r="U111" s="91"/>
      <c r="V111" s="55"/>
      <c r="W111" s="91"/>
      <c r="X111" s="55"/>
      <c r="Y111" s="91"/>
    </row>
    <row r="112" spans="2:25" s="68" customFormat="1" ht="12" customHeight="1">
      <c r="B112" s="103">
        <f>B113+B114+B115+B117+B118</f>
        <v>19279</v>
      </c>
      <c r="C112" s="103"/>
      <c r="D112" s="103">
        <f>D113+D114+D115+D117+D118</f>
        <v>110562</v>
      </c>
      <c r="E112" s="103"/>
      <c r="F112" s="103">
        <f>F113+F114+F115+F117+F118</f>
        <v>9591</v>
      </c>
      <c r="G112" s="103"/>
      <c r="H112" s="103">
        <f>H113+H114+H115+H117+H118</f>
        <v>11054</v>
      </c>
      <c r="I112" s="103"/>
      <c r="J112" s="103">
        <f>J113+J114+J115+J117+J118</f>
        <v>5612</v>
      </c>
      <c r="K112" s="103"/>
      <c r="L112" s="79" t="s">
        <v>38</v>
      </c>
      <c r="M112" s="79" t="s">
        <v>39</v>
      </c>
      <c r="N112" s="79"/>
      <c r="O112" s="107"/>
      <c r="P112" s="108"/>
      <c r="Q112" s="103">
        <f>Q113+Q114+Q115+Q117+Q118</f>
        <v>29089</v>
      </c>
      <c r="R112" s="103"/>
      <c r="S112" s="103">
        <f>S113+S114+S115+S117+S118</f>
        <v>22320</v>
      </c>
      <c r="T112" s="103"/>
      <c r="U112" s="103">
        <f>U113+U114+U115+U117+U118</f>
        <v>69800</v>
      </c>
      <c r="V112" s="103"/>
      <c r="W112" s="103">
        <f>W113+W114+W115+W117+W118</f>
        <v>5341</v>
      </c>
      <c r="X112" s="103"/>
      <c r="Y112" s="103">
        <f>Y113+Y114+Y115+Y117+Y118</f>
        <v>9010</v>
      </c>
    </row>
    <row r="113" spans="2:25" s="93" customFormat="1" ht="12" customHeight="1">
      <c r="B113" s="87">
        <f>SUM(D113:J113)</f>
        <v>259</v>
      </c>
      <c r="C113" s="87"/>
      <c r="D113" s="87">
        <v>17</v>
      </c>
      <c r="E113" s="87"/>
      <c r="F113" s="87">
        <v>90</v>
      </c>
      <c r="G113" s="87"/>
      <c r="H113" s="87">
        <v>148</v>
      </c>
      <c r="I113" s="87"/>
      <c r="J113" s="87">
        <v>4</v>
      </c>
      <c r="K113" s="87"/>
      <c r="L113" s="114" t="s">
        <v>127</v>
      </c>
      <c r="M113" s="113"/>
      <c r="N113" s="114" t="s">
        <v>128</v>
      </c>
      <c r="O113" s="115"/>
      <c r="P113" s="89"/>
      <c r="Q113" s="87">
        <v>0</v>
      </c>
      <c r="R113" s="87"/>
      <c r="S113" s="87">
        <v>0</v>
      </c>
      <c r="T113" s="87"/>
      <c r="U113" s="87">
        <v>0</v>
      </c>
      <c r="V113" s="87"/>
      <c r="W113" s="87">
        <v>0</v>
      </c>
      <c r="X113" s="87"/>
      <c r="Y113" s="87">
        <v>0</v>
      </c>
    </row>
    <row r="114" spans="2:25" s="93" customFormat="1" ht="12" customHeight="1">
      <c r="B114" s="87">
        <v>0</v>
      </c>
      <c r="C114" s="87"/>
      <c r="D114" s="87">
        <v>0</v>
      </c>
      <c r="E114" s="87"/>
      <c r="F114" s="87">
        <v>0</v>
      </c>
      <c r="G114" s="87"/>
      <c r="H114" s="87">
        <v>0</v>
      </c>
      <c r="I114" s="87"/>
      <c r="J114" s="87">
        <v>0</v>
      </c>
      <c r="K114" s="87"/>
      <c r="L114" s="114" t="s">
        <v>129</v>
      </c>
      <c r="M114" s="113"/>
      <c r="N114" s="114" t="s">
        <v>130</v>
      </c>
      <c r="O114" s="115"/>
      <c r="P114" s="89"/>
      <c r="Q114" s="87">
        <v>1</v>
      </c>
      <c r="R114" s="87"/>
      <c r="S114" s="87">
        <v>138</v>
      </c>
      <c r="T114" s="87"/>
      <c r="U114" s="87">
        <v>47</v>
      </c>
      <c r="V114" s="87"/>
      <c r="W114" s="87">
        <v>15</v>
      </c>
      <c r="X114" s="87"/>
      <c r="Y114" s="87">
        <f>SUM(Q114:W114)</f>
        <v>201</v>
      </c>
    </row>
    <row r="115" spans="2:24" s="93" customFormat="1" ht="12" customHeight="1">
      <c r="B115" s="55"/>
      <c r="C115" s="87"/>
      <c r="D115" s="87">
        <v>96512</v>
      </c>
      <c r="E115" s="87"/>
      <c r="F115" s="87">
        <v>6515</v>
      </c>
      <c r="G115" s="87"/>
      <c r="H115" s="87">
        <v>8936</v>
      </c>
      <c r="I115" s="87"/>
      <c r="J115" s="87">
        <v>5577</v>
      </c>
      <c r="K115" s="87"/>
      <c r="L115" s="114" t="s">
        <v>131</v>
      </c>
      <c r="M115" s="113"/>
      <c r="N115" s="114" t="s">
        <v>132</v>
      </c>
      <c r="O115" s="115"/>
      <c r="P115" s="89"/>
      <c r="Q115" s="87">
        <v>27549</v>
      </c>
      <c r="R115" s="87"/>
      <c r="S115" s="87">
        <v>20054</v>
      </c>
      <c r="T115" s="87"/>
      <c r="U115" s="87">
        <v>67343</v>
      </c>
      <c r="V115" s="87"/>
      <c r="W115" s="87">
        <v>2594</v>
      </c>
      <c r="X115" s="87"/>
    </row>
    <row r="116" spans="2:25" s="93" customFormat="1" ht="12" customHeight="1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114"/>
      <c r="M116" s="113"/>
      <c r="N116" s="120" t="s">
        <v>133</v>
      </c>
      <c r="O116" s="115"/>
      <c r="P116" s="89"/>
      <c r="Q116" s="87"/>
      <c r="R116" s="87"/>
      <c r="S116" s="87"/>
      <c r="T116" s="87"/>
      <c r="U116" s="87"/>
      <c r="V116" s="87"/>
      <c r="W116" s="87"/>
      <c r="X116" s="87"/>
      <c r="Y116" s="87">
        <v>0</v>
      </c>
    </row>
    <row r="117" spans="2:25" s="93" customFormat="1" ht="12" customHeight="1">
      <c r="B117" s="87">
        <f>SUM(D117:J117)</f>
        <v>2902</v>
      </c>
      <c r="C117" s="87"/>
      <c r="D117" s="87">
        <v>2771</v>
      </c>
      <c r="E117" s="87"/>
      <c r="F117" s="87">
        <v>102</v>
      </c>
      <c r="G117" s="87"/>
      <c r="H117" s="87">
        <v>29</v>
      </c>
      <c r="I117" s="87"/>
      <c r="J117" s="87">
        <v>0</v>
      </c>
      <c r="K117" s="87"/>
      <c r="L117" s="114" t="s">
        <v>134</v>
      </c>
      <c r="M117" s="114"/>
      <c r="N117" s="114" t="s">
        <v>135</v>
      </c>
      <c r="O117" s="115"/>
      <c r="P117" s="89"/>
      <c r="Q117" s="87">
        <v>757</v>
      </c>
      <c r="R117" s="87"/>
      <c r="S117" s="87">
        <v>27</v>
      </c>
      <c r="T117" s="87"/>
      <c r="U117" s="87">
        <v>792</v>
      </c>
      <c r="V117" s="87"/>
      <c r="W117" s="87">
        <v>291</v>
      </c>
      <c r="X117" s="87"/>
      <c r="Y117" s="87">
        <f>SUM(Q117:W117)</f>
        <v>1867</v>
      </c>
    </row>
    <row r="118" spans="2:25" s="93" customFormat="1" ht="12" customHeight="1">
      <c r="B118" s="87">
        <f>SUM(D118:J118)</f>
        <v>16118</v>
      </c>
      <c r="C118" s="87"/>
      <c r="D118" s="87">
        <v>11262</v>
      </c>
      <c r="E118" s="87"/>
      <c r="F118" s="87">
        <v>2884</v>
      </c>
      <c r="G118" s="87"/>
      <c r="H118" s="87">
        <v>1941</v>
      </c>
      <c r="I118" s="87"/>
      <c r="J118" s="87">
        <v>31</v>
      </c>
      <c r="K118" s="87"/>
      <c r="L118" s="114" t="s">
        <v>136</v>
      </c>
      <c r="M118" s="114"/>
      <c r="N118" s="114" t="s">
        <v>137</v>
      </c>
      <c r="O118" s="115"/>
      <c r="P118" s="89"/>
      <c r="Q118" s="87">
        <v>782</v>
      </c>
      <c r="R118" s="87"/>
      <c r="S118" s="87">
        <v>2101</v>
      </c>
      <c r="T118" s="87"/>
      <c r="U118" s="87">
        <v>1618</v>
      </c>
      <c r="V118" s="87"/>
      <c r="W118" s="87">
        <v>2441</v>
      </c>
      <c r="X118" s="87"/>
      <c r="Y118" s="87">
        <f>SUM(Q118:W118)</f>
        <v>6942</v>
      </c>
    </row>
    <row r="119" spans="2:25" s="124" customFormat="1" ht="12" customHeight="1">
      <c r="B119" s="98">
        <f>SUM(D119:J119)</f>
        <v>168365</v>
      </c>
      <c r="C119" s="98"/>
      <c r="D119" s="98">
        <f>W95+W97+W101+W104+W112-D104-D112</f>
        <v>-20875</v>
      </c>
      <c r="E119" s="98"/>
      <c r="F119" s="98">
        <f>U95+U97+U101+U104+U112-F104-F112</f>
        <v>131486</v>
      </c>
      <c r="G119" s="98"/>
      <c r="H119" s="98">
        <f>S95+S97+S101+S104+S112-H104-H112</f>
        <v>43111</v>
      </c>
      <c r="I119" s="98"/>
      <c r="J119" s="98">
        <f>Q95+Q97+Q101+Q104+Q112-J104-J112</f>
        <v>14643</v>
      </c>
      <c r="K119" s="98"/>
      <c r="L119" s="121" t="s">
        <v>40</v>
      </c>
      <c r="M119" s="121" t="s">
        <v>41</v>
      </c>
      <c r="N119" s="121"/>
      <c r="O119" s="123"/>
      <c r="P119" s="102"/>
      <c r="Q119" s="98"/>
      <c r="R119" s="98"/>
      <c r="S119" s="98"/>
      <c r="T119" s="98"/>
      <c r="U119" s="98"/>
      <c r="V119" s="98"/>
      <c r="W119" s="98"/>
      <c r="X119" s="98"/>
      <c r="Y119" s="98"/>
    </row>
    <row r="120" spans="2:56" s="67" customFormat="1" ht="12" customHeight="1" thickBot="1">
      <c r="B120" s="63">
        <f>SUM(D120:J120)</f>
        <v>149857</v>
      </c>
      <c r="C120" s="64"/>
      <c r="D120" s="63">
        <f>W96+W97+W101+W104+W112-D104-D112</f>
        <v>-26759</v>
      </c>
      <c r="E120" s="64"/>
      <c r="F120" s="63">
        <f>U96+U97+U101+U104+U112-F104-F112</f>
        <v>124583</v>
      </c>
      <c r="G120" s="64"/>
      <c r="H120" s="63">
        <f>S96+S97+S101+S104+S112-H104-H112</f>
        <v>37719</v>
      </c>
      <c r="I120" s="64"/>
      <c r="J120" s="63">
        <f>Q96+Q97+Q101+Q104+Q112-J104-J112</f>
        <v>14314</v>
      </c>
      <c r="K120" s="64"/>
      <c r="L120" s="65" t="s">
        <v>42</v>
      </c>
      <c r="M120" s="65" t="s">
        <v>43</v>
      </c>
      <c r="N120" s="65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</row>
    <row r="121" spans="2:25" s="68" customFormat="1" ht="21" customHeight="1">
      <c r="B121" s="15" t="s">
        <v>26</v>
      </c>
      <c r="C121" s="15"/>
      <c r="D121" s="17"/>
      <c r="E121" s="18"/>
      <c r="F121" s="18"/>
      <c r="G121" s="18"/>
      <c r="H121" s="18"/>
      <c r="I121" s="18"/>
      <c r="J121" s="18"/>
      <c r="K121" s="18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2:25" s="68" customFormat="1" ht="3.75" customHeight="1">
      <c r="B122" s="20"/>
      <c r="C122" s="20"/>
      <c r="D122" s="20"/>
      <c r="E122" s="20"/>
      <c r="F122" s="20"/>
      <c r="G122" s="20"/>
      <c r="H122" s="20"/>
      <c r="I122" s="20"/>
      <c r="J122" s="20"/>
      <c r="K122" s="21"/>
      <c r="L122" s="22"/>
      <c r="M122" s="23"/>
      <c r="N122" s="24"/>
      <c r="O122" s="24"/>
      <c r="P122" s="25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s="68" customFormat="1" ht="12.75">
      <c r="B123" s="26" t="s">
        <v>7</v>
      </c>
      <c r="C123" s="27"/>
      <c r="D123" s="27"/>
      <c r="E123" s="27"/>
      <c r="F123" s="27"/>
      <c r="G123" s="27"/>
      <c r="H123" s="27"/>
      <c r="I123" s="27"/>
      <c r="J123" s="27"/>
      <c r="K123" s="21"/>
      <c r="L123" s="28" t="s">
        <v>6</v>
      </c>
      <c r="M123" s="29"/>
      <c r="N123" s="30" t="s">
        <v>72</v>
      </c>
      <c r="O123" s="30"/>
      <c r="P123" s="31"/>
      <c r="Q123" s="26" t="s">
        <v>16</v>
      </c>
      <c r="R123" s="27"/>
      <c r="S123" s="27"/>
      <c r="T123" s="27"/>
      <c r="U123" s="27"/>
      <c r="V123" s="27"/>
      <c r="W123" s="27"/>
      <c r="X123" s="27"/>
      <c r="Y123" s="26"/>
    </row>
    <row r="124" spans="2:25" s="68" customFormat="1" ht="2.25" customHeight="1">
      <c r="B124" s="32"/>
      <c r="C124" s="32"/>
      <c r="D124" s="32"/>
      <c r="E124" s="32"/>
      <c r="F124" s="32"/>
      <c r="G124" s="32"/>
      <c r="H124" s="32"/>
      <c r="I124" s="32"/>
      <c r="J124" s="32"/>
      <c r="K124" s="33"/>
      <c r="L124" s="27"/>
      <c r="M124" s="32"/>
      <c r="N124" s="27"/>
      <c r="O124" s="27"/>
      <c r="P124" s="31"/>
      <c r="Q124" s="31"/>
      <c r="R124" s="31"/>
      <c r="S124" s="31"/>
      <c r="T124" s="31"/>
      <c r="U124" s="31"/>
      <c r="V124" s="31"/>
      <c r="W124" s="31"/>
      <c r="X124" s="31"/>
      <c r="Y124" s="31"/>
    </row>
    <row r="125" spans="2:25" s="68" customFormat="1" ht="12.75">
      <c r="B125" s="34" t="s">
        <v>8</v>
      </c>
      <c r="C125" s="21"/>
      <c r="D125" s="35" t="s">
        <v>180</v>
      </c>
      <c r="E125" s="21"/>
      <c r="F125" s="35" t="s">
        <v>181</v>
      </c>
      <c r="G125" s="21"/>
      <c r="H125" s="35" t="s">
        <v>182</v>
      </c>
      <c r="I125" s="21"/>
      <c r="J125" s="35" t="s">
        <v>183</v>
      </c>
      <c r="K125" s="21"/>
      <c r="L125" s="34"/>
      <c r="M125" s="36"/>
      <c r="N125" s="34" t="s">
        <v>73</v>
      </c>
      <c r="O125" s="34"/>
      <c r="P125" s="31"/>
      <c r="Q125" s="35" t="s">
        <v>183</v>
      </c>
      <c r="R125" s="21"/>
      <c r="S125" s="35" t="s">
        <v>182</v>
      </c>
      <c r="T125" s="21"/>
      <c r="U125" s="35" t="s">
        <v>181</v>
      </c>
      <c r="V125" s="21"/>
      <c r="W125" s="35" t="s">
        <v>180</v>
      </c>
      <c r="X125" s="21"/>
      <c r="Y125" s="34" t="s">
        <v>8</v>
      </c>
    </row>
    <row r="126" spans="2:25" s="68" customFormat="1" ht="2.25" customHeight="1">
      <c r="B126" s="36"/>
      <c r="C126" s="21"/>
      <c r="D126" s="21"/>
      <c r="E126" s="21"/>
      <c r="F126" s="21"/>
      <c r="G126" s="21"/>
      <c r="H126" s="21"/>
      <c r="I126" s="21"/>
      <c r="J126" s="21"/>
      <c r="K126" s="21"/>
      <c r="L126" s="34"/>
      <c r="M126" s="36"/>
      <c r="N126" s="34"/>
      <c r="O126" s="34"/>
      <c r="P126" s="37"/>
      <c r="Q126" s="21"/>
      <c r="R126" s="21"/>
      <c r="S126" s="21"/>
      <c r="T126" s="21"/>
      <c r="U126" s="21"/>
      <c r="V126" s="21"/>
      <c r="W126" s="21"/>
      <c r="X126" s="21"/>
      <c r="Y126" s="36"/>
    </row>
    <row r="127" spans="2:25" s="68" customFormat="1" ht="12.75">
      <c r="B127" s="38" t="s">
        <v>9</v>
      </c>
      <c r="C127" s="21"/>
      <c r="D127" s="39" t="s">
        <v>9</v>
      </c>
      <c r="E127" s="40"/>
      <c r="F127" s="39" t="s">
        <v>187</v>
      </c>
      <c r="G127" s="21"/>
      <c r="H127" s="41" t="s">
        <v>190</v>
      </c>
      <c r="I127" s="21"/>
      <c r="J127" s="35" t="s">
        <v>193</v>
      </c>
      <c r="K127" s="21"/>
      <c r="L127" s="34"/>
      <c r="M127" s="36"/>
      <c r="N127" s="34"/>
      <c r="O127" s="34"/>
      <c r="P127" s="37"/>
      <c r="Q127" s="35" t="s">
        <v>193</v>
      </c>
      <c r="R127" s="21"/>
      <c r="S127" s="41" t="s">
        <v>190</v>
      </c>
      <c r="T127" s="40"/>
      <c r="U127" s="39" t="s">
        <v>187</v>
      </c>
      <c r="V127" s="21"/>
      <c r="W127" s="39" t="s">
        <v>9</v>
      </c>
      <c r="X127" s="21"/>
      <c r="Y127" s="38" t="s">
        <v>9</v>
      </c>
    </row>
    <row r="128" spans="2:25" s="68" customFormat="1" ht="12.75">
      <c r="B128" s="42" t="s">
        <v>195</v>
      </c>
      <c r="C128" s="40"/>
      <c r="D128" s="39" t="s">
        <v>186</v>
      </c>
      <c r="E128" s="40"/>
      <c r="F128" s="39" t="s">
        <v>188</v>
      </c>
      <c r="G128" s="40"/>
      <c r="H128" s="41" t="s">
        <v>191</v>
      </c>
      <c r="I128" s="21"/>
      <c r="J128" s="39" t="s">
        <v>213</v>
      </c>
      <c r="K128" s="21"/>
      <c r="L128" s="30"/>
      <c r="M128" s="43"/>
      <c r="N128" s="30"/>
      <c r="O128" s="30"/>
      <c r="P128" s="44"/>
      <c r="Q128" s="39" t="s">
        <v>213</v>
      </c>
      <c r="R128" s="40"/>
      <c r="S128" s="39" t="s">
        <v>191</v>
      </c>
      <c r="T128" s="40"/>
      <c r="U128" s="39" t="s">
        <v>188</v>
      </c>
      <c r="V128" s="40"/>
      <c r="W128" s="39" t="s">
        <v>186</v>
      </c>
      <c r="X128" s="21"/>
      <c r="Y128" s="42" t="s">
        <v>195</v>
      </c>
    </row>
    <row r="129" spans="2:25" s="68" customFormat="1" ht="12" customHeight="1">
      <c r="B129" s="42" t="s">
        <v>194</v>
      </c>
      <c r="C129" s="40"/>
      <c r="D129" s="39" t="s">
        <v>184</v>
      </c>
      <c r="E129" s="40"/>
      <c r="F129" s="39" t="s">
        <v>189</v>
      </c>
      <c r="G129" s="40"/>
      <c r="H129" s="41" t="s">
        <v>185</v>
      </c>
      <c r="I129" s="21"/>
      <c r="J129" s="39" t="s">
        <v>192</v>
      </c>
      <c r="K129" s="21"/>
      <c r="L129" s="30"/>
      <c r="M129" s="43"/>
      <c r="N129" s="30"/>
      <c r="O129" s="30"/>
      <c r="P129" s="44"/>
      <c r="Q129" s="39" t="s">
        <v>192</v>
      </c>
      <c r="R129" s="40"/>
      <c r="S129" s="39" t="s">
        <v>185</v>
      </c>
      <c r="T129" s="40"/>
      <c r="U129" s="39" t="s">
        <v>189</v>
      </c>
      <c r="V129" s="40"/>
      <c r="W129" s="39" t="s">
        <v>184</v>
      </c>
      <c r="X129" s="21"/>
      <c r="Y129" s="42" t="s">
        <v>194</v>
      </c>
    </row>
    <row r="130" spans="2:25" s="68" customFormat="1" ht="2.25" customHeight="1">
      <c r="B130" s="45"/>
      <c r="C130" s="46"/>
      <c r="D130" s="47"/>
      <c r="E130" s="46"/>
      <c r="F130" s="47"/>
      <c r="G130" s="46"/>
      <c r="H130" s="47"/>
      <c r="I130" s="46"/>
      <c r="J130" s="47"/>
      <c r="K130" s="46"/>
      <c r="L130" s="48"/>
      <c r="M130" s="48"/>
      <c r="N130" s="48"/>
      <c r="O130" s="48"/>
      <c r="P130" s="48"/>
      <c r="Q130" s="45"/>
      <c r="R130" s="46"/>
      <c r="S130" s="47"/>
      <c r="T130" s="46"/>
      <c r="U130" s="47"/>
      <c r="V130" s="46"/>
      <c r="W130" s="47"/>
      <c r="X130" s="46"/>
      <c r="Y130" s="47"/>
    </row>
    <row r="131" spans="2:25" s="37" customFormat="1" ht="12" customHeight="1"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11" t="s">
        <v>40</v>
      </c>
      <c r="M131" s="111" t="s">
        <v>41</v>
      </c>
      <c r="N131" s="105"/>
      <c r="O131" s="107"/>
      <c r="P131" s="108"/>
      <c r="Q131" s="103">
        <f>J119</f>
        <v>14643</v>
      </c>
      <c r="R131" s="103"/>
      <c r="S131" s="103">
        <f>H119</f>
        <v>43111</v>
      </c>
      <c r="T131" s="103"/>
      <c r="U131" s="103">
        <f>F119</f>
        <v>131486</v>
      </c>
      <c r="V131" s="103"/>
      <c r="W131" s="103">
        <f>D119</f>
        <v>-20875</v>
      </c>
      <c r="X131" s="103"/>
      <c r="Y131" s="103">
        <f>SUM(Q131:W131)</f>
        <v>168365</v>
      </c>
    </row>
    <row r="132" spans="2:25" s="77" customFormat="1" ht="12" customHeight="1">
      <c r="B132" s="72"/>
      <c r="C132" s="73"/>
      <c r="D132" s="72"/>
      <c r="E132" s="74"/>
      <c r="F132" s="72"/>
      <c r="G132" s="74"/>
      <c r="H132" s="72"/>
      <c r="I132" s="74"/>
      <c r="J132" s="72"/>
      <c r="K132" s="74"/>
      <c r="L132" s="76" t="s">
        <v>42</v>
      </c>
      <c r="M132" s="76" t="s">
        <v>43</v>
      </c>
      <c r="N132" s="109"/>
      <c r="O132" s="72"/>
      <c r="P132" s="73"/>
      <c r="Q132" s="72">
        <f>J120</f>
        <v>14314</v>
      </c>
      <c r="R132" s="73"/>
      <c r="S132" s="72">
        <f>H120</f>
        <v>37719</v>
      </c>
      <c r="T132" s="73"/>
      <c r="U132" s="72">
        <f>F120</f>
        <v>124583</v>
      </c>
      <c r="V132" s="73"/>
      <c r="W132" s="72">
        <f>D120</f>
        <v>-26759</v>
      </c>
      <c r="X132" s="73"/>
      <c r="Y132" s="72">
        <f>SUM(Q132:W132)</f>
        <v>149857</v>
      </c>
    </row>
    <row r="133" spans="2:25" s="44" customFormat="1" ht="12" customHeight="1">
      <c r="B133" s="103">
        <f>SUM(D133:J133)</f>
        <v>132719</v>
      </c>
      <c r="C133" s="103"/>
      <c r="D133" s="103">
        <f>D134+D141</f>
        <v>3855</v>
      </c>
      <c r="E133" s="103"/>
      <c r="F133" s="103">
        <f>F134+F141</f>
        <v>112836</v>
      </c>
      <c r="G133" s="103"/>
      <c r="H133" s="103">
        <f>H134+H141</f>
        <v>12420</v>
      </c>
      <c r="I133" s="103"/>
      <c r="J133" s="103">
        <f>J134+J141</f>
        <v>3608</v>
      </c>
      <c r="K133" s="103"/>
      <c r="L133" s="79" t="s">
        <v>44</v>
      </c>
      <c r="M133" s="79" t="s">
        <v>45</v>
      </c>
      <c r="N133" s="79"/>
      <c r="O133" s="107"/>
      <c r="P133" s="108"/>
      <c r="Q133" s="103"/>
      <c r="R133" s="103"/>
      <c r="S133" s="103"/>
      <c r="T133" s="103"/>
      <c r="U133" s="103"/>
      <c r="V133" s="103"/>
      <c r="W133" s="103"/>
      <c r="X133" s="103"/>
      <c r="Y133" s="103"/>
    </row>
    <row r="134" spans="2:25" s="44" customFormat="1" ht="12" customHeight="1">
      <c r="B134" s="103">
        <f>SUM(D134:J134)</f>
        <v>86365</v>
      </c>
      <c r="C134" s="103"/>
      <c r="D134" s="103">
        <f>D135+D137+D139</f>
        <v>2448</v>
      </c>
      <c r="E134" s="103"/>
      <c r="F134" s="103">
        <f>F135+F137+F139</f>
        <v>75222</v>
      </c>
      <c r="G134" s="103"/>
      <c r="H134" s="103">
        <f>H135+H137+H139</f>
        <v>5100</v>
      </c>
      <c r="I134" s="103"/>
      <c r="J134" s="103">
        <f>J135+J137+J139</f>
        <v>3595</v>
      </c>
      <c r="K134" s="103"/>
      <c r="L134" s="111" t="s">
        <v>138</v>
      </c>
      <c r="M134" s="111"/>
      <c r="N134" s="105" t="s">
        <v>139</v>
      </c>
      <c r="O134" s="107"/>
      <c r="P134" s="108"/>
      <c r="Q134" s="103"/>
      <c r="R134" s="103"/>
      <c r="S134" s="103"/>
      <c r="T134" s="103"/>
      <c r="U134" s="103"/>
      <c r="V134" s="103"/>
      <c r="W134" s="103"/>
      <c r="X134" s="103"/>
      <c r="Y134" s="103"/>
    </row>
    <row r="135" spans="2:25" s="116" customFormat="1" ht="12" customHeight="1">
      <c r="B135" s="87">
        <f>SUM(D135:J135)</f>
        <v>80</v>
      </c>
      <c r="C135" s="87"/>
      <c r="D135" s="87">
        <v>0</v>
      </c>
      <c r="E135" s="87"/>
      <c r="F135" s="87">
        <v>0</v>
      </c>
      <c r="G135" s="87"/>
      <c r="H135" s="87">
        <v>0</v>
      </c>
      <c r="I135" s="87"/>
      <c r="J135" s="87">
        <v>80</v>
      </c>
      <c r="K135" s="87"/>
      <c r="L135" s="114" t="s">
        <v>140</v>
      </c>
      <c r="M135" s="114"/>
      <c r="N135" s="114" t="s">
        <v>141</v>
      </c>
      <c r="O135" s="115"/>
      <c r="P135" s="89"/>
      <c r="Q135" s="87"/>
      <c r="R135" s="87"/>
      <c r="S135" s="87"/>
      <c r="T135" s="87"/>
      <c r="U135" s="87"/>
      <c r="V135" s="87"/>
      <c r="W135" s="87"/>
      <c r="X135" s="87"/>
      <c r="Y135" s="87"/>
    </row>
    <row r="136" spans="2:25" s="93" customFormat="1" ht="12" customHeight="1"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114"/>
      <c r="M136" s="114"/>
      <c r="N136" s="114" t="s">
        <v>142</v>
      </c>
      <c r="O136" s="115"/>
      <c r="P136" s="89"/>
      <c r="Q136" s="87"/>
      <c r="R136" s="87"/>
      <c r="S136" s="87"/>
      <c r="T136" s="87"/>
      <c r="U136" s="87"/>
      <c r="V136" s="87"/>
      <c r="W136" s="87"/>
      <c r="X136" s="87"/>
      <c r="Y136" s="87"/>
    </row>
    <row r="137" spans="2:25" s="93" customFormat="1" ht="12" customHeight="1">
      <c r="B137" s="87">
        <f>SUM(D137:J137)</f>
        <v>1546</v>
      </c>
      <c r="C137" s="87"/>
      <c r="D137" s="87">
        <v>0</v>
      </c>
      <c r="E137" s="87"/>
      <c r="F137" s="87">
        <v>0</v>
      </c>
      <c r="G137" s="87"/>
      <c r="H137" s="87">
        <v>0</v>
      </c>
      <c r="I137" s="87"/>
      <c r="J137" s="87">
        <v>1546</v>
      </c>
      <c r="K137" s="87"/>
      <c r="L137" s="114" t="s">
        <v>143</v>
      </c>
      <c r="M137" s="113"/>
      <c r="N137" s="114" t="s">
        <v>144</v>
      </c>
      <c r="O137" s="115"/>
      <c r="P137" s="89"/>
      <c r="Q137" s="87"/>
      <c r="R137" s="87"/>
      <c r="S137" s="87"/>
      <c r="T137" s="87"/>
      <c r="U137" s="87"/>
      <c r="V137" s="87"/>
      <c r="W137" s="87"/>
      <c r="X137" s="87"/>
      <c r="Y137" s="87"/>
    </row>
    <row r="138" spans="2:56" s="56" customFormat="1" ht="12" customHeight="1"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114"/>
      <c r="M138" s="113"/>
      <c r="N138" s="114" t="s">
        <v>145</v>
      </c>
      <c r="O138" s="115"/>
      <c r="P138" s="89"/>
      <c r="Q138" s="87"/>
      <c r="R138" s="87"/>
      <c r="S138" s="87"/>
      <c r="T138" s="87"/>
      <c r="U138" s="87"/>
      <c r="V138" s="87"/>
      <c r="W138" s="87"/>
      <c r="X138" s="87"/>
      <c r="Y138" s="87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</row>
    <row r="139" spans="2:25" s="93" customFormat="1" ht="12" customHeight="1">
      <c r="B139" s="87">
        <f>SUM(D139:J139)</f>
        <v>84739</v>
      </c>
      <c r="C139" s="87"/>
      <c r="D139" s="87">
        <v>2448</v>
      </c>
      <c r="E139" s="87"/>
      <c r="F139" s="87">
        <v>75222</v>
      </c>
      <c r="G139" s="87"/>
      <c r="H139" s="87">
        <v>5100</v>
      </c>
      <c r="I139" s="87"/>
      <c r="J139" s="87">
        <v>1969</v>
      </c>
      <c r="K139" s="87"/>
      <c r="L139" s="114" t="s">
        <v>146</v>
      </c>
      <c r="M139" s="113"/>
      <c r="N139" s="114" t="s">
        <v>147</v>
      </c>
      <c r="O139" s="115"/>
      <c r="P139" s="89"/>
      <c r="Q139" s="87"/>
      <c r="R139" s="87"/>
      <c r="S139" s="87"/>
      <c r="T139" s="87"/>
      <c r="U139" s="87"/>
      <c r="V139" s="87"/>
      <c r="W139" s="87"/>
      <c r="X139" s="87"/>
      <c r="Y139" s="87"/>
    </row>
    <row r="140" spans="2:25" s="93" customFormat="1" ht="12" customHeight="1"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114"/>
      <c r="M140" s="113"/>
      <c r="N140" s="114" t="s">
        <v>148</v>
      </c>
      <c r="O140" s="115"/>
      <c r="P140" s="89"/>
      <c r="Q140" s="87"/>
      <c r="R140" s="87"/>
      <c r="S140" s="87"/>
      <c r="T140" s="87"/>
      <c r="U140" s="87"/>
      <c r="V140" s="87"/>
      <c r="W140" s="87"/>
      <c r="X140" s="87"/>
      <c r="Y140" s="87"/>
    </row>
    <row r="141" spans="2:25" s="68" customFormat="1" ht="12" customHeight="1">
      <c r="B141" s="103">
        <f>SUM(D141:J141)</f>
        <v>46354</v>
      </c>
      <c r="C141" s="103"/>
      <c r="D141" s="103">
        <v>1407</v>
      </c>
      <c r="E141" s="103"/>
      <c r="F141" s="103">
        <v>37614</v>
      </c>
      <c r="G141" s="103"/>
      <c r="H141" s="103">
        <v>7320</v>
      </c>
      <c r="I141" s="103"/>
      <c r="J141" s="103">
        <v>13</v>
      </c>
      <c r="K141" s="103"/>
      <c r="L141" s="111" t="s">
        <v>149</v>
      </c>
      <c r="M141" s="105"/>
      <c r="N141" s="111" t="s">
        <v>150</v>
      </c>
      <c r="O141" s="107"/>
      <c r="P141" s="108"/>
      <c r="Q141" s="103"/>
      <c r="R141" s="103"/>
      <c r="S141" s="103"/>
      <c r="T141" s="103"/>
      <c r="U141" s="103"/>
      <c r="V141" s="103"/>
      <c r="W141" s="103"/>
      <c r="X141" s="103"/>
      <c r="Y141" s="103"/>
    </row>
    <row r="142" spans="2:25" s="68" customFormat="1" ht="12" customHeight="1"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11"/>
      <c r="M142" s="105"/>
      <c r="N142" s="111" t="s">
        <v>151</v>
      </c>
      <c r="O142" s="107"/>
      <c r="P142" s="108"/>
      <c r="Q142" s="103"/>
      <c r="R142" s="103"/>
      <c r="S142" s="103"/>
      <c r="T142" s="103"/>
      <c r="U142" s="103"/>
      <c r="V142" s="103"/>
      <c r="W142" s="103"/>
      <c r="X142" s="103"/>
      <c r="Y142" s="103"/>
    </row>
    <row r="143" spans="2:25" s="68" customFormat="1" ht="12" customHeight="1">
      <c r="B143" s="98">
        <f>SUM(D143:J143)</f>
        <v>35646</v>
      </c>
      <c r="C143" s="98"/>
      <c r="D143" s="98">
        <f>W131-D133</f>
        <v>-24730</v>
      </c>
      <c r="E143" s="98"/>
      <c r="F143" s="98">
        <f>U131-F133</f>
        <v>18650</v>
      </c>
      <c r="G143" s="98"/>
      <c r="H143" s="98">
        <f>S131-H133</f>
        <v>30691</v>
      </c>
      <c r="I143" s="98"/>
      <c r="J143" s="98">
        <f>Q131-J133</f>
        <v>11035</v>
      </c>
      <c r="K143" s="98"/>
      <c r="L143" s="121" t="s">
        <v>46</v>
      </c>
      <c r="M143" s="121" t="s">
        <v>47</v>
      </c>
      <c r="N143" s="121"/>
      <c r="O143" s="107"/>
      <c r="P143" s="108"/>
      <c r="Q143" s="103"/>
      <c r="R143" s="103"/>
      <c r="S143" s="103"/>
      <c r="T143" s="103"/>
      <c r="U143" s="103"/>
      <c r="V143" s="103"/>
      <c r="W143" s="103"/>
      <c r="X143" s="103"/>
      <c r="Y143" s="103"/>
    </row>
    <row r="144" spans="2:56" s="67" customFormat="1" ht="12" customHeight="1" thickBot="1">
      <c r="B144" s="63">
        <f>SUM(D144:J144)</f>
        <v>17138</v>
      </c>
      <c r="C144" s="64"/>
      <c r="D144" s="63">
        <f>W132-D133</f>
        <v>-30614</v>
      </c>
      <c r="E144" s="64"/>
      <c r="F144" s="63">
        <f>U132-F133</f>
        <v>11747</v>
      </c>
      <c r="G144" s="64"/>
      <c r="H144" s="63">
        <f>S132-H133</f>
        <v>25299</v>
      </c>
      <c r="I144" s="64"/>
      <c r="J144" s="63">
        <f>Q132-J133</f>
        <v>10706</v>
      </c>
      <c r="K144" s="64"/>
      <c r="L144" s="65" t="s">
        <v>48</v>
      </c>
      <c r="M144" s="65" t="s">
        <v>49</v>
      </c>
      <c r="N144" s="65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</row>
    <row r="145" spans="2:25" s="68" customFormat="1" ht="21" customHeight="1">
      <c r="B145" s="15" t="s">
        <v>172</v>
      </c>
      <c r="C145" s="15"/>
      <c r="D145" s="17"/>
      <c r="E145" s="18"/>
      <c r="F145" s="18"/>
      <c r="G145" s="18"/>
      <c r="H145" s="18"/>
      <c r="I145" s="18"/>
      <c r="J145" s="18"/>
      <c r="K145" s="18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s="68" customFormat="1" ht="3.75" customHeight="1">
      <c r="B146" s="20"/>
      <c r="C146" s="20"/>
      <c r="D146" s="20"/>
      <c r="E146" s="20"/>
      <c r="F146" s="20"/>
      <c r="G146" s="20"/>
      <c r="H146" s="20"/>
      <c r="I146" s="20"/>
      <c r="J146" s="20"/>
      <c r="K146" s="21"/>
      <c r="L146" s="22"/>
      <c r="M146" s="23"/>
      <c r="N146" s="24"/>
      <c r="O146" s="24"/>
      <c r="P146" s="25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s="68" customFormat="1" ht="12.75">
      <c r="B147" s="26" t="s">
        <v>7</v>
      </c>
      <c r="C147" s="27"/>
      <c r="D147" s="27"/>
      <c r="E147" s="27"/>
      <c r="F147" s="27"/>
      <c r="G147" s="27"/>
      <c r="H147" s="27"/>
      <c r="I147" s="27"/>
      <c r="J147" s="27"/>
      <c r="K147" s="21"/>
      <c r="L147" s="28" t="s">
        <v>6</v>
      </c>
      <c r="M147" s="29"/>
      <c r="N147" s="30" t="s">
        <v>72</v>
      </c>
      <c r="O147" s="30"/>
      <c r="P147" s="31"/>
      <c r="Q147" s="26" t="s">
        <v>16</v>
      </c>
      <c r="R147" s="27"/>
      <c r="S147" s="27"/>
      <c r="T147" s="27"/>
      <c r="U147" s="27"/>
      <c r="V147" s="27"/>
      <c r="W147" s="27"/>
      <c r="X147" s="27"/>
      <c r="Y147" s="26"/>
    </row>
    <row r="148" spans="2:25" s="68" customFormat="1" ht="2.25" customHeight="1">
      <c r="B148" s="32"/>
      <c r="C148" s="32"/>
      <c r="D148" s="32"/>
      <c r="E148" s="32"/>
      <c r="F148" s="32"/>
      <c r="G148" s="32"/>
      <c r="H148" s="32"/>
      <c r="I148" s="32"/>
      <c r="J148" s="32"/>
      <c r="K148" s="33"/>
      <c r="L148" s="27"/>
      <c r="M148" s="32"/>
      <c r="N148" s="27"/>
      <c r="O148" s="27"/>
      <c r="P148" s="31"/>
      <c r="Q148" s="31"/>
      <c r="R148" s="31"/>
      <c r="S148" s="31"/>
      <c r="T148" s="31"/>
      <c r="U148" s="31"/>
      <c r="V148" s="31"/>
      <c r="W148" s="31"/>
      <c r="X148" s="31"/>
      <c r="Y148" s="31"/>
    </row>
    <row r="149" spans="2:25" s="68" customFormat="1" ht="12.75">
      <c r="B149" s="34" t="s">
        <v>8</v>
      </c>
      <c r="C149" s="21"/>
      <c r="D149" s="35" t="s">
        <v>180</v>
      </c>
      <c r="E149" s="21"/>
      <c r="F149" s="35" t="s">
        <v>181</v>
      </c>
      <c r="G149" s="21"/>
      <c r="H149" s="35" t="s">
        <v>182</v>
      </c>
      <c r="I149" s="21"/>
      <c r="J149" s="35" t="s">
        <v>183</v>
      </c>
      <c r="K149" s="21"/>
      <c r="L149" s="34"/>
      <c r="M149" s="36"/>
      <c r="N149" s="34" t="s">
        <v>73</v>
      </c>
      <c r="O149" s="34"/>
      <c r="P149" s="31"/>
      <c r="Q149" s="35" t="s">
        <v>183</v>
      </c>
      <c r="R149" s="21"/>
      <c r="S149" s="35" t="s">
        <v>182</v>
      </c>
      <c r="T149" s="21"/>
      <c r="U149" s="35" t="s">
        <v>181</v>
      </c>
      <c r="V149" s="21"/>
      <c r="W149" s="35" t="s">
        <v>180</v>
      </c>
      <c r="X149" s="21"/>
      <c r="Y149" s="34" t="s">
        <v>8</v>
      </c>
    </row>
    <row r="150" spans="2:25" s="68" customFormat="1" ht="2.25" customHeight="1">
      <c r="B150" s="36"/>
      <c r="C150" s="21"/>
      <c r="D150" s="21"/>
      <c r="E150" s="21"/>
      <c r="F150" s="21"/>
      <c r="G150" s="21"/>
      <c r="H150" s="21"/>
      <c r="I150" s="21"/>
      <c r="J150" s="21"/>
      <c r="K150" s="21"/>
      <c r="L150" s="34"/>
      <c r="M150" s="36"/>
      <c r="N150" s="34"/>
      <c r="O150" s="34"/>
      <c r="P150" s="37"/>
      <c r="Q150" s="21"/>
      <c r="R150" s="21"/>
      <c r="S150" s="21"/>
      <c r="T150" s="21"/>
      <c r="U150" s="21"/>
      <c r="V150" s="21"/>
      <c r="W150" s="21"/>
      <c r="X150" s="21"/>
      <c r="Y150" s="36"/>
    </row>
    <row r="151" spans="2:25" s="68" customFormat="1" ht="12.75">
      <c r="B151" s="38" t="s">
        <v>9</v>
      </c>
      <c r="C151" s="21"/>
      <c r="D151" s="39" t="s">
        <v>9</v>
      </c>
      <c r="E151" s="40"/>
      <c r="F151" s="39" t="s">
        <v>187</v>
      </c>
      <c r="G151" s="21"/>
      <c r="H151" s="41" t="s">
        <v>190</v>
      </c>
      <c r="I151" s="21"/>
      <c r="J151" s="35" t="s">
        <v>193</v>
      </c>
      <c r="K151" s="21"/>
      <c r="L151" s="34"/>
      <c r="M151" s="36"/>
      <c r="N151" s="34"/>
      <c r="O151" s="34"/>
      <c r="P151" s="37"/>
      <c r="Q151" s="35" t="s">
        <v>193</v>
      </c>
      <c r="R151" s="21"/>
      <c r="S151" s="41" t="s">
        <v>190</v>
      </c>
      <c r="T151" s="40"/>
      <c r="U151" s="39" t="s">
        <v>187</v>
      </c>
      <c r="V151" s="21"/>
      <c r="W151" s="39" t="s">
        <v>9</v>
      </c>
      <c r="X151" s="21"/>
      <c r="Y151" s="38" t="s">
        <v>9</v>
      </c>
    </row>
    <row r="152" spans="2:25" s="68" customFormat="1" ht="12.75">
      <c r="B152" s="42" t="s">
        <v>195</v>
      </c>
      <c r="C152" s="40"/>
      <c r="D152" s="39" t="s">
        <v>186</v>
      </c>
      <c r="E152" s="40"/>
      <c r="F152" s="39" t="s">
        <v>188</v>
      </c>
      <c r="G152" s="40"/>
      <c r="H152" s="41" t="s">
        <v>191</v>
      </c>
      <c r="I152" s="21"/>
      <c r="J152" s="39" t="s">
        <v>213</v>
      </c>
      <c r="K152" s="21"/>
      <c r="L152" s="30"/>
      <c r="M152" s="43"/>
      <c r="N152" s="30"/>
      <c r="O152" s="30"/>
      <c r="P152" s="44"/>
      <c r="Q152" s="39" t="s">
        <v>213</v>
      </c>
      <c r="R152" s="40"/>
      <c r="S152" s="39" t="s">
        <v>191</v>
      </c>
      <c r="T152" s="40"/>
      <c r="U152" s="39" t="s">
        <v>188</v>
      </c>
      <c r="V152" s="40"/>
      <c r="W152" s="39" t="s">
        <v>186</v>
      </c>
      <c r="X152" s="21"/>
      <c r="Y152" s="42" t="s">
        <v>195</v>
      </c>
    </row>
    <row r="153" spans="2:25" s="68" customFormat="1" ht="12" customHeight="1">
      <c r="B153" s="42" t="s">
        <v>194</v>
      </c>
      <c r="C153" s="40"/>
      <c r="D153" s="39" t="s">
        <v>184</v>
      </c>
      <c r="E153" s="40"/>
      <c r="F153" s="39" t="s">
        <v>189</v>
      </c>
      <c r="G153" s="40"/>
      <c r="H153" s="41" t="s">
        <v>185</v>
      </c>
      <c r="I153" s="21"/>
      <c r="J153" s="39" t="s">
        <v>192</v>
      </c>
      <c r="K153" s="21"/>
      <c r="L153" s="30"/>
      <c r="M153" s="43"/>
      <c r="N153" s="30"/>
      <c r="O153" s="30"/>
      <c r="P153" s="44"/>
      <c r="Q153" s="39" t="s">
        <v>192</v>
      </c>
      <c r="R153" s="40"/>
      <c r="S153" s="39" t="s">
        <v>185</v>
      </c>
      <c r="T153" s="40"/>
      <c r="U153" s="39" t="s">
        <v>189</v>
      </c>
      <c r="V153" s="40"/>
      <c r="W153" s="39" t="s">
        <v>184</v>
      </c>
      <c r="X153" s="21"/>
      <c r="Y153" s="42" t="s">
        <v>194</v>
      </c>
    </row>
    <row r="154" spans="2:25" s="68" customFormat="1" ht="2.25" customHeight="1">
      <c r="B154" s="45"/>
      <c r="C154" s="46"/>
      <c r="D154" s="47"/>
      <c r="E154" s="46"/>
      <c r="F154" s="47"/>
      <c r="G154" s="46"/>
      <c r="H154" s="47"/>
      <c r="I154" s="46"/>
      <c r="J154" s="47"/>
      <c r="K154" s="46"/>
      <c r="L154" s="48"/>
      <c r="M154" s="48"/>
      <c r="N154" s="48"/>
      <c r="O154" s="48"/>
      <c r="P154" s="48"/>
      <c r="Q154" s="45"/>
      <c r="R154" s="46"/>
      <c r="S154" s="47"/>
      <c r="T154" s="46"/>
      <c r="U154" s="47"/>
      <c r="V154" s="46"/>
      <c r="W154" s="47"/>
      <c r="X154" s="46"/>
      <c r="Y154" s="47"/>
    </row>
    <row r="155" spans="2:25" s="31" customFormat="1" ht="12" customHeight="1"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11" t="s">
        <v>40</v>
      </c>
      <c r="M155" s="111" t="s">
        <v>41</v>
      </c>
      <c r="N155" s="105"/>
      <c r="O155" s="108"/>
      <c r="P155" s="108"/>
      <c r="Q155" s="103">
        <f>J119</f>
        <v>14643</v>
      </c>
      <c r="R155" s="103"/>
      <c r="S155" s="103">
        <f>H119</f>
        <v>43111</v>
      </c>
      <c r="T155" s="103"/>
      <c r="U155" s="103">
        <f>F119</f>
        <v>131486</v>
      </c>
      <c r="V155" s="103"/>
      <c r="W155" s="103">
        <f>D119</f>
        <v>-20875</v>
      </c>
      <c r="X155" s="103"/>
      <c r="Y155" s="103">
        <f>SUM(Q155:W155)</f>
        <v>168365</v>
      </c>
    </row>
    <row r="156" spans="2:25" s="77" customFormat="1" ht="12" customHeight="1">
      <c r="B156" s="72"/>
      <c r="C156" s="73"/>
      <c r="D156" s="72"/>
      <c r="E156" s="74"/>
      <c r="F156" s="72"/>
      <c r="G156" s="74"/>
      <c r="H156" s="72"/>
      <c r="I156" s="74"/>
      <c r="J156" s="72"/>
      <c r="K156" s="74"/>
      <c r="L156" s="76" t="s">
        <v>42</v>
      </c>
      <c r="M156" s="76" t="s">
        <v>43</v>
      </c>
      <c r="N156" s="109"/>
      <c r="O156" s="72"/>
      <c r="P156" s="73"/>
      <c r="Q156" s="72">
        <f>J120</f>
        <v>14314</v>
      </c>
      <c r="R156" s="73"/>
      <c r="S156" s="72">
        <f>H120</f>
        <v>37719</v>
      </c>
      <c r="T156" s="73"/>
      <c r="U156" s="72">
        <f>F120</f>
        <v>124583</v>
      </c>
      <c r="V156" s="73"/>
      <c r="W156" s="72">
        <f>D120</f>
        <v>-26759</v>
      </c>
      <c r="X156" s="73"/>
      <c r="Y156" s="72">
        <f>SUM(Q156:W156)</f>
        <v>149857</v>
      </c>
    </row>
    <row r="157" spans="2:25" s="31" customFormat="1" ht="12" customHeight="1">
      <c r="B157" s="103">
        <f>SUM(D157:J157)</f>
        <v>223603</v>
      </c>
      <c r="C157" s="103"/>
      <c r="D157" s="103">
        <f>D158+D159</f>
        <v>40281</v>
      </c>
      <c r="E157" s="103"/>
      <c r="F157" s="103">
        <f>F158+F159</f>
        <v>136634</v>
      </c>
      <c r="G157" s="103"/>
      <c r="H157" s="103">
        <f>H158+H159</f>
        <v>41738</v>
      </c>
      <c r="I157" s="103"/>
      <c r="J157" s="103">
        <f>J158+J159</f>
        <v>4950</v>
      </c>
      <c r="K157" s="103"/>
      <c r="L157" s="79" t="s">
        <v>52</v>
      </c>
      <c r="M157" s="79" t="s">
        <v>53</v>
      </c>
      <c r="N157" s="79"/>
      <c r="O157" s="108"/>
      <c r="P157" s="108"/>
      <c r="Q157" s="103"/>
      <c r="R157" s="103"/>
      <c r="S157" s="103"/>
      <c r="T157" s="103"/>
      <c r="U157" s="103"/>
      <c r="V157" s="103"/>
      <c r="W157" s="103"/>
      <c r="X157" s="103"/>
      <c r="Y157" s="103"/>
    </row>
    <row r="158" spans="2:25" s="54" customFormat="1" ht="12" customHeight="1">
      <c r="B158" s="87">
        <f>SUM(D158:J158)</f>
        <v>132719</v>
      </c>
      <c r="C158" s="87"/>
      <c r="D158" s="87">
        <v>3855</v>
      </c>
      <c r="E158" s="87"/>
      <c r="F158" s="87">
        <v>112836</v>
      </c>
      <c r="G158" s="87"/>
      <c r="H158" s="87">
        <v>12420</v>
      </c>
      <c r="I158" s="87"/>
      <c r="J158" s="87">
        <v>3608</v>
      </c>
      <c r="K158" s="87"/>
      <c r="L158" s="114" t="s">
        <v>152</v>
      </c>
      <c r="M158" s="114"/>
      <c r="N158" s="113" t="s">
        <v>153</v>
      </c>
      <c r="O158" s="89"/>
      <c r="P158" s="89"/>
      <c r="Q158" s="87"/>
      <c r="R158" s="87"/>
      <c r="S158" s="87"/>
      <c r="T158" s="87"/>
      <c r="U158" s="87"/>
      <c r="V158" s="87"/>
      <c r="W158" s="87"/>
      <c r="X158" s="87"/>
      <c r="Y158" s="87"/>
    </row>
    <row r="159" spans="2:25" s="54" customFormat="1" ht="12" customHeight="1">
      <c r="B159" s="87">
        <f>SUM(D159:J159)</f>
        <v>90884</v>
      </c>
      <c r="C159" s="87"/>
      <c r="D159" s="87">
        <v>36426</v>
      </c>
      <c r="E159" s="87"/>
      <c r="F159" s="87">
        <v>23798</v>
      </c>
      <c r="G159" s="87"/>
      <c r="H159" s="87">
        <v>29318</v>
      </c>
      <c r="I159" s="87"/>
      <c r="J159" s="87">
        <v>1342</v>
      </c>
      <c r="K159" s="87"/>
      <c r="L159" s="114" t="s">
        <v>154</v>
      </c>
      <c r="M159" s="114"/>
      <c r="N159" s="114" t="s">
        <v>155</v>
      </c>
      <c r="O159" s="89"/>
      <c r="P159" s="89"/>
      <c r="Q159" s="87"/>
      <c r="R159" s="87"/>
      <c r="S159" s="87"/>
      <c r="T159" s="87"/>
      <c r="U159" s="87"/>
      <c r="V159" s="87"/>
      <c r="W159" s="87"/>
      <c r="X159" s="87"/>
      <c r="Y159" s="87"/>
    </row>
    <row r="160" spans="2:25" s="68" customFormat="1" ht="12" customHeight="1">
      <c r="B160" s="98">
        <f>SUM(D160:J160)</f>
        <v>-55238</v>
      </c>
      <c r="C160" s="98"/>
      <c r="D160" s="98">
        <f>W155-D157</f>
        <v>-61156</v>
      </c>
      <c r="E160" s="98"/>
      <c r="F160" s="98">
        <f>U155-F157</f>
        <v>-5148</v>
      </c>
      <c r="G160" s="98"/>
      <c r="H160" s="98">
        <f>S155-H157</f>
        <v>1373</v>
      </c>
      <c r="I160" s="98"/>
      <c r="J160" s="98">
        <f>Q155-J157</f>
        <v>9693</v>
      </c>
      <c r="K160" s="103"/>
      <c r="L160" s="121" t="s">
        <v>54</v>
      </c>
      <c r="M160" s="128" t="s">
        <v>55</v>
      </c>
      <c r="N160" s="121"/>
      <c r="O160" s="108"/>
      <c r="P160" s="108"/>
      <c r="Q160" s="103"/>
      <c r="R160" s="103"/>
      <c r="S160" s="103"/>
      <c r="T160" s="103"/>
      <c r="U160" s="103"/>
      <c r="V160" s="103"/>
      <c r="W160" s="103"/>
      <c r="X160" s="103"/>
      <c r="Y160" s="103"/>
    </row>
    <row r="161" spans="2:56" s="67" customFormat="1" ht="12" customHeight="1" thickBot="1">
      <c r="B161" s="63">
        <f>SUM(D161:J161)</f>
        <v>-73746</v>
      </c>
      <c r="C161" s="64"/>
      <c r="D161" s="63">
        <f>W156-D157</f>
        <v>-67040</v>
      </c>
      <c r="E161" s="64"/>
      <c r="F161" s="63">
        <f>U156-F157</f>
        <v>-12051</v>
      </c>
      <c r="G161" s="64"/>
      <c r="H161" s="63">
        <f>S156-H157</f>
        <v>-4019</v>
      </c>
      <c r="I161" s="64"/>
      <c r="J161" s="63">
        <f>Q156-J157</f>
        <v>9364</v>
      </c>
      <c r="K161" s="64"/>
      <c r="L161" s="65" t="s">
        <v>56</v>
      </c>
      <c r="M161" s="65" t="s">
        <v>57</v>
      </c>
      <c r="N161" s="65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</row>
    <row r="162" spans="2:25" s="68" customFormat="1" ht="21" customHeight="1">
      <c r="B162" s="15" t="s">
        <v>173</v>
      </c>
      <c r="C162" s="15"/>
      <c r="D162" s="17"/>
      <c r="E162" s="18"/>
      <c r="F162" s="18"/>
      <c r="G162" s="18"/>
      <c r="H162" s="18"/>
      <c r="I162" s="18"/>
      <c r="J162" s="18"/>
      <c r="K162" s="18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s="68" customFormat="1" ht="3.75" customHeight="1">
      <c r="B163" s="20"/>
      <c r="C163" s="20"/>
      <c r="D163" s="20"/>
      <c r="E163" s="20"/>
      <c r="F163" s="20"/>
      <c r="G163" s="20"/>
      <c r="H163" s="20"/>
      <c r="I163" s="20"/>
      <c r="J163" s="20"/>
      <c r="K163" s="21"/>
      <c r="L163" s="22"/>
      <c r="M163" s="23"/>
      <c r="N163" s="24"/>
      <c r="O163" s="24"/>
      <c r="P163" s="25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s="68" customFormat="1" ht="12.75">
      <c r="B164" s="26" t="s">
        <v>7</v>
      </c>
      <c r="C164" s="27"/>
      <c r="D164" s="27"/>
      <c r="E164" s="27"/>
      <c r="F164" s="27"/>
      <c r="G164" s="27"/>
      <c r="H164" s="27"/>
      <c r="I164" s="27"/>
      <c r="J164" s="27"/>
      <c r="K164" s="21"/>
      <c r="L164" s="28" t="s">
        <v>6</v>
      </c>
      <c r="M164" s="29"/>
      <c r="N164" s="30" t="s">
        <v>72</v>
      </c>
      <c r="O164" s="30"/>
      <c r="P164" s="31"/>
      <c r="Q164" s="26" t="s">
        <v>16</v>
      </c>
      <c r="R164" s="27"/>
      <c r="S164" s="27"/>
      <c r="T164" s="27"/>
      <c r="U164" s="27"/>
      <c r="V164" s="27"/>
      <c r="W164" s="27"/>
      <c r="X164" s="27"/>
      <c r="Y164" s="26"/>
    </row>
    <row r="165" spans="2:25" s="68" customFormat="1" ht="2.25" customHeight="1">
      <c r="B165" s="32"/>
      <c r="C165" s="32"/>
      <c r="D165" s="32"/>
      <c r="E165" s="32"/>
      <c r="F165" s="32"/>
      <c r="G165" s="32"/>
      <c r="H165" s="32"/>
      <c r="I165" s="32"/>
      <c r="J165" s="32"/>
      <c r="K165" s="33"/>
      <c r="L165" s="27"/>
      <c r="M165" s="32"/>
      <c r="N165" s="27"/>
      <c r="O165" s="27"/>
      <c r="P165" s="31"/>
      <c r="Q165" s="31"/>
      <c r="R165" s="31"/>
      <c r="S165" s="31"/>
      <c r="T165" s="31"/>
      <c r="U165" s="31"/>
      <c r="V165" s="31"/>
      <c r="W165" s="31"/>
      <c r="X165" s="31"/>
      <c r="Y165" s="31"/>
    </row>
    <row r="166" spans="2:25" s="68" customFormat="1" ht="12.75">
      <c r="B166" s="34" t="s">
        <v>8</v>
      </c>
      <c r="C166" s="21"/>
      <c r="D166" s="35" t="s">
        <v>180</v>
      </c>
      <c r="E166" s="21"/>
      <c r="F166" s="35" t="s">
        <v>181</v>
      </c>
      <c r="G166" s="21"/>
      <c r="H166" s="35" t="s">
        <v>182</v>
      </c>
      <c r="I166" s="21"/>
      <c r="J166" s="35" t="s">
        <v>183</v>
      </c>
      <c r="K166" s="21"/>
      <c r="L166" s="34"/>
      <c r="M166" s="36"/>
      <c r="N166" s="34" t="s">
        <v>73</v>
      </c>
      <c r="O166" s="34"/>
      <c r="P166" s="31"/>
      <c r="Q166" s="35" t="s">
        <v>183</v>
      </c>
      <c r="R166" s="21"/>
      <c r="S166" s="35" t="s">
        <v>182</v>
      </c>
      <c r="T166" s="21"/>
      <c r="U166" s="35" t="s">
        <v>181</v>
      </c>
      <c r="V166" s="21"/>
      <c r="W166" s="35" t="s">
        <v>180</v>
      </c>
      <c r="X166" s="21"/>
      <c r="Y166" s="34" t="s">
        <v>8</v>
      </c>
    </row>
    <row r="167" spans="2:25" s="68" customFormat="1" ht="2.25" customHeight="1">
      <c r="B167" s="36"/>
      <c r="C167" s="21"/>
      <c r="D167" s="21"/>
      <c r="E167" s="21"/>
      <c r="F167" s="21"/>
      <c r="G167" s="21"/>
      <c r="H167" s="21"/>
      <c r="I167" s="21"/>
      <c r="J167" s="21"/>
      <c r="K167" s="21"/>
      <c r="L167" s="34"/>
      <c r="M167" s="36"/>
      <c r="N167" s="34"/>
      <c r="O167" s="34"/>
      <c r="P167" s="37"/>
      <c r="Q167" s="21"/>
      <c r="R167" s="21"/>
      <c r="S167" s="21"/>
      <c r="T167" s="21"/>
      <c r="U167" s="21"/>
      <c r="V167" s="21"/>
      <c r="W167" s="21"/>
      <c r="X167" s="21"/>
      <c r="Y167" s="36"/>
    </row>
    <row r="168" spans="2:25" s="68" customFormat="1" ht="12.75">
      <c r="B168" s="38" t="s">
        <v>9</v>
      </c>
      <c r="C168" s="21"/>
      <c r="D168" s="39" t="s">
        <v>9</v>
      </c>
      <c r="E168" s="40"/>
      <c r="F168" s="39" t="s">
        <v>187</v>
      </c>
      <c r="G168" s="21"/>
      <c r="H168" s="41" t="s">
        <v>190</v>
      </c>
      <c r="I168" s="21"/>
      <c r="J168" s="35" t="s">
        <v>193</v>
      </c>
      <c r="K168" s="21"/>
      <c r="L168" s="34"/>
      <c r="M168" s="36"/>
      <c r="N168" s="34"/>
      <c r="O168" s="34"/>
      <c r="P168" s="37"/>
      <c r="Q168" s="35" t="s">
        <v>193</v>
      </c>
      <c r="R168" s="21"/>
      <c r="S168" s="41" t="s">
        <v>190</v>
      </c>
      <c r="T168" s="40"/>
      <c r="U168" s="39" t="s">
        <v>187</v>
      </c>
      <c r="V168" s="21"/>
      <c r="W168" s="39" t="s">
        <v>9</v>
      </c>
      <c r="X168" s="21"/>
      <c r="Y168" s="38" t="s">
        <v>9</v>
      </c>
    </row>
    <row r="169" spans="2:25" s="68" customFormat="1" ht="12.75">
      <c r="B169" s="42" t="s">
        <v>195</v>
      </c>
      <c r="C169" s="40"/>
      <c r="D169" s="39" t="s">
        <v>186</v>
      </c>
      <c r="E169" s="40"/>
      <c r="F169" s="39" t="s">
        <v>188</v>
      </c>
      <c r="G169" s="40"/>
      <c r="H169" s="41" t="s">
        <v>191</v>
      </c>
      <c r="I169" s="21"/>
      <c r="J169" s="39" t="s">
        <v>213</v>
      </c>
      <c r="K169" s="21"/>
      <c r="L169" s="30"/>
      <c r="M169" s="43"/>
      <c r="N169" s="30"/>
      <c r="O169" s="30"/>
      <c r="P169" s="44"/>
      <c r="Q169" s="39" t="s">
        <v>213</v>
      </c>
      <c r="R169" s="40"/>
      <c r="S169" s="39" t="s">
        <v>191</v>
      </c>
      <c r="T169" s="40"/>
      <c r="U169" s="39" t="s">
        <v>188</v>
      </c>
      <c r="V169" s="40"/>
      <c r="W169" s="39" t="s">
        <v>186</v>
      </c>
      <c r="X169" s="21"/>
      <c r="Y169" s="42" t="s">
        <v>195</v>
      </c>
    </row>
    <row r="170" spans="2:25" s="68" customFormat="1" ht="12" customHeight="1">
      <c r="B170" s="42" t="s">
        <v>194</v>
      </c>
      <c r="C170" s="40"/>
      <c r="D170" s="39" t="s">
        <v>184</v>
      </c>
      <c r="E170" s="40"/>
      <c r="F170" s="39" t="s">
        <v>189</v>
      </c>
      <c r="G170" s="40"/>
      <c r="H170" s="41" t="s">
        <v>185</v>
      </c>
      <c r="I170" s="21"/>
      <c r="J170" s="39" t="s">
        <v>192</v>
      </c>
      <c r="K170" s="21"/>
      <c r="L170" s="30"/>
      <c r="M170" s="43"/>
      <c r="N170" s="30"/>
      <c r="O170" s="30"/>
      <c r="P170" s="44"/>
      <c r="Q170" s="39" t="s">
        <v>192</v>
      </c>
      <c r="R170" s="40"/>
      <c r="S170" s="39" t="s">
        <v>185</v>
      </c>
      <c r="T170" s="40"/>
      <c r="U170" s="39" t="s">
        <v>189</v>
      </c>
      <c r="V170" s="40"/>
      <c r="W170" s="39" t="s">
        <v>184</v>
      </c>
      <c r="X170" s="21"/>
      <c r="Y170" s="42" t="s">
        <v>194</v>
      </c>
    </row>
    <row r="171" spans="2:25" s="68" customFormat="1" ht="2.25" customHeight="1">
      <c r="B171" s="45"/>
      <c r="C171" s="46"/>
      <c r="D171" s="47"/>
      <c r="E171" s="46"/>
      <c r="F171" s="47"/>
      <c r="G171" s="46"/>
      <c r="H171" s="47"/>
      <c r="I171" s="46"/>
      <c r="J171" s="47"/>
      <c r="K171" s="46"/>
      <c r="L171" s="48"/>
      <c r="M171" s="48"/>
      <c r="N171" s="48"/>
      <c r="O171" s="48"/>
      <c r="P171" s="48"/>
      <c r="Q171" s="45"/>
      <c r="R171" s="46"/>
      <c r="S171" s="47"/>
      <c r="T171" s="46"/>
      <c r="U171" s="47"/>
      <c r="V171" s="46"/>
      <c r="W171" s="47"/>
      <c r="X171" s="46"/>
      <c r="Y171" s="47"/>
    </row>
    <row r="172" spans="2:25" s="68" customFormat="1" ht="12" customHeight="1"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4" t="s">
        <v>46</v>
      </c>
      <c r="M172" s="111" t="s">
        <v>47</v>
      </c>
      <c r="N172" s="106"/>
      <c r="O172" s="108"/>
      <c r="P172" s="108"/>
      <c r="Q172" s="103">
        <f>J143</f>
        <v>11035</v>
      </c>
      <c r="R172" s="103"/>
      <c r="S172" s="103">
        <f>H143</f>
        <v>30691</v>
      </c>
      <c r="T172" s="103"/>
      <c r="U172" s="103">
        <f>F143</f>
        <v>18650</v>
      </c>
      <c r="V172" s="103"/>
      <c r="W172" s="103">
        <f>D143</f>
        <v>-24730</v>
      </c>
      <c r="X172" s="103"/>
      <c r="Y172" s="103">
        <f>SUM(Q172:W172)</f>
        <v>35646</v>
      </c>
    </row>
    <row r="173" spans="2:25" s="77" customFormat="1" ht="12" customHeight="1">
      <c r="B173" s="72"/>
      <c r="C173" s="73"/>
      <c r="D173" s="72"/>
      <c r="E173" s="74"/>
      <c r="F173" s="72"/>
      <c r="G173" s="74"/>
      <c r="H173" s="72"/>
      <c r="I173" s="74"/>
      <c r="J173" s="72"/>
      <c r="K173" s="74"/>
      <c r="L173" s="76" t="s">
        <v>48</v>
      </c>
      <c r="M173" s="76" t="s">
        <v>49</v>
      </c>
      <c r="N173" s="109"/>
      <c r="O173" s="72"/>
      <c r="P173" s="73"/>
      <c r="Q173" s="72">
        <f>J144</f>
        <v>10706</v>
      </c>
      <c r="R173" s="73"/>
      <c r="S173" s="72">
        <f>H144</f>
        <v>25299</v>
      </c>
      <c r="T173" s="73"/>
      <c r="U173" s="72">
        <f>F144</f>
        <v>11747</v>
      </c>
      <c r="V173" s="73"/>
      <c r="W173" s="72">
        <f>D144</f>
        <v>-30614</v>
      </c>
      <c r="X173" s="73"/>
      <c r="Y173" s="72">
        <f>SUM(Q173:W173)</f>
        <v>17138</v>
      </c>
    </row>
    <row r="174" spans="2:25" s="68" customFormat="1" ht="12" customHeight="1">
      <c r="B174" s="103">
        <f>SUM(D174:J174)</f>
        <v>90884</v>
      </c>
      <c r="C174" s="103"/>
      <c r="D174" s="103">
        <f>D175</f>
        <v>36426</v>
      </c>
      <c r="E174" s="103"/>
      <c r="F174" s="103">
        <f>F175</f>
        <v>23798</v>
      </c>
      <c r="G174" s="103"/>
      <c r="H174" s="103">
        <f>H175</f>
        <v>29318</v>
      </c>
      <c r="I174" s="103"/>
      <c r="J174" s="103">
        <f>J175</f>
        <v>1342</v>
      </c>
      <c r="K174" s="103"/>
      <c r="L174" s="79" t="s">
        <v>50</v>
      </c>
      <c r="M174" s="79" t="s">
        <v>51</v>
      </c>
      <c r="N174" s="79"/>
      <c r="O174" s="108"/>
      <c r="P174" s="108"/>
      <c r="Q174" s="103"/>
      <c r="R174" s="103"/>
      <c r="S174" s="103"/>
      <c r="T174" s="103"/>
      <c r="U174" s="103"/>
      <c r="V174" s="103"/>
      <c r="W174" s="103"/>
      <c r="X174" s="103"/>
      <c r="Y174" s="103"/>
    </row>
    <row r="175" spans="2:25" s="93" customFormat="1" ht="12" customHeight="1">
      <c r="B175" s="87">
        <f>SUM(D175:J175)</f>
        <v>90884</v>
      </c>
      <c r="C175" s="87"/>
      <c r="D175" s="87">
        <v>36426</v>
      </c>
      <c r="E175" s="87"/>
      <c r="F175" s="87">
        <v>23798</v>
      </c>
      <c r="G175" s="87"/>
      <c r="H175" s="87">
        <v>29318</v>
      </c>
      <c r="I175" s="87"/>
      <c r="J175" s="87">
        <v>1342</v>
      </c>
      <c r="K175" s="87"/>
      <c r="L175" s="112" t="s">
        <v>156</v>
      </c>
      <c r="M175" s="113"/>
      <c r="N175" s="114" t="s">
        <v>157</v>
      </c>
      <c r="O175" s="114"/>
      <c r="P175" s="89"/>
      <c r="Q175" s="87"/>
      <c r="R175" s="87"/>
      <c r="S175" s="87"/>
      <c r="T175" s="87"/>
      <c r="U175" s="87"/>
      <c r="V175" s="87"/>
      <c r="W175" s="87"/>
      <c r="X175" s="87"/>
      <c r="Y175" s="87"/>
    </row>
    <row r="176" spans="2:25" s="68" customFormat="1" ht="12" customHeight="1">
      <c r="B176" s="98">
        <f>SUM(D176:J176)</f>
        <v>-55238</v>
      </c>
      <c r="C176" s="98"/>
      <c r="D176" s="98">
        <f>W172-D174</f>
        <v>-61156</v>
      </c>
      <c r="E176" s="98"/>
      <c r="F176" s="98">
        <f>U172-F174</f>
        <v>-5148</v>
      </c>
      <c r="G176" s="98"/>
      <c r="H176" s="98">
        <f>S172-H174</f>
        <v>1373</v>
      </c>
      <c r="I176" s="98"/>
      <c r="J176" s="98">
        <f>Q172-J174</f>
        <v>9693</v>
      </c>
      <c r="K176" s="103"/>
      <c r="L176" s="122" t="s">
        <v>54</v>
      </c>
      <c r="M176" s="128" t="s">
        <v>55</v>
      </c>
      <c r="N176" s="122"/>
      <c r="O176" s="108"/>
      <c r="P176" s="108"/>
      <c r="Q176" s="103"/>
      <c r="R176" s="103"/>
      <c r="S176" s="103"/>
      <c r="T176" s="103"/>
      <c r="U176" s="103"/>
      <c r="V176" s="103"/>
      <c r="W176" s="103"/>
      <c r="X176" s="103"/>
      <c r="Y176" s="103"/>
    </row>
    <row r="177" spans="2:56" s="67" customFormat="1" ht="12" customHeight="1" thickBot="1">
      <c r="B177" s="63">
        <f>SUM(D177:J177)</f>
        <v>-73746</v>
      </c>
      <c r="C177" s="64"/>
      <c r="D177" s="63">
        <f>W173-D174</f>
        <v>-67040</v>
      </c>
      <c r="E177" s="64"/>
      <c r="F177" s="63">
        <f>U173-F174</f>
        <v>-12051</v>
      </c>
      <c r="G177" s="64"/>
      <c r="H177" s="63">
        <f>S173-H174</f>
        <v>-4019</v>
      </c>
      <c r="I177" s="64"/>
      <c r="J177" s="63">
        <f>Q173-J174</f>
        <v>9364</v>
      </c>
      <c r="K177" s="64"/>
      <c r="L177" s="65" t="s">
        <v>56</v>
      </c>
      <c r="M177" s="65" t="s">
        <v>57</v>
      </c>
      <c r="N177" s="65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</row>
    <row r="178" spans="2:25" s="68" customFormat="1" ht="18">
      <c r="B178" s="14" t="s">
        <v>27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2:25" s="68" customFormat="1" ht="21" customHeight="1">
      <c r="B179" s="15" t="s">
        <v>28</v>
      </c>
      <c r="C179" s="15"/>
      <c r="D179" s="17"/>
      <c r="E179" s="18"/>
      <c r="F179" s="18"/>
      <c r="G179" s="18"/>
      <c r="H179" s="18"/>
      <c r="I179" s="18"/>
      <c r="J179" s="18"/>
      <c r="K179" s="18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2:25" s="68" customFormat="1" ht="3.75" customHeight="1">
      <c r="B180" s="20"/>
      <c r="C180" s="20"/>
      <c r="D180" s="20"/>
      <c r="E180" s="20"/>
      <c r="F180" s="20"/>
      <c r="G180" s="20"/>
      <c r="H180" s="20"/>
      <c r="I180" s="20"/>
      <c r="J180" s="20"/>
      <c r="K180" s="21"/>
      <c r="L180" s="22"/>
      <c r="M180" s="23"/>
      <c r="N180" s="24"/>
      <c r="O180" s="24"/>
      <c r="P180" s="25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2:25" s="68" customFormat="1" ht="12.75">
      <c r="B181" s="26" t="s">
        <v>29</v>
      </c>
      <c r="C181" s="27"/>
      <c r="D181" s="27"/>
      <c r="E181" s="27"/>
      <c r="F181" s="27"/>
      <c r="G181" s="27"/>
      <c r="H181" s="27"/>
      <c r="I181" s="27"/>
      <c r="J181" s="27"/>
      <c r="K181" s="21"/>
      <c r="L181" s="28" t="s">
        <v>6</v>
      </c>
      <c r="M181" s="29"/>
      <c r="N181" s="30" t="s">
        <v>72</v>
      </c>
      <c r="O181" s="30"/>
      <c r="P181" s="31"/>
      <c r="Q181" s="34" t="s">
        <v>30</v>
      </c>
      <c r="R181" s="27"/>
      <c r="S181" s="27"/>
      <c r="T181" s="27"/>
      <c r="U181" s="27"/>
      <c r="V181" s="27"/>
      <c r="W181" s="27"/>
      <c r="X181" s="27"/>
      <c r="Y181" s="129"/>
    </row>
    <row r="182" spans="2:25" s="68" customFormat="1" ht="2.25" customHeight="1">
      <c r="B182" s="32"/>
      <c r="C182" s="32"/>
      <c r="D182" s="32"/>
      <c r="E182" s="32"/>
      <c r="F182" s="32"/>
      <c r="G182" s="32"/>
      <c r="H182" s="32"/>
      <c r="I182" s="32"/>
      <c r="J182" s="32"/>
      <c r="K182" s="33"/>
      <c r="L182" s="27"/>
      <c r="M182" s="32"/>
      <c r="N182" s="27"/>
      <c r="O182" s="27"/>
      <c r="P182" s="31"/>
      <c r="Q182" s="31"/>
      <c r="R182" s="31"/>
      <c r="S182" s="31"/>
      <c r="T182" s="31"/>
      <c r="U182" s="31"/>
      <c r="V182" s="31"/>
      <c r="W182" s="31"/>
      <c r="X182" s="31"/>
      <c r="Y182" s="31"/>
    </row>
    <row r="183" spans="2:25" s="68" customFormat="1" ht="12.75">
      <c r="B183" s="34" t="s">
        <v>8</v>
      </c>
      <c r="C183" s="21"/>
      <c r="D183" s="35" t="s">
        <v>180</v>
      </c>
      <c r="E183" s="21"/>
      <c r="F183" s="35" t="s">
        <v>181</v>
      </c>
      <c r="G183" s="21"/>
      <c r="H183" s="35" t="s">
        <v>182</v>
      </c>
      <c r="I183" s="21"/>
      <c r="J183" s="35" t="s">
        <v>183</v>
      </c>
      <c r="K183" s="21"/>
      <c r="L183" s="34"/>
      <c r="M183" s="36"/>
      <c r="N183" s="34" t="s">
        <v>73</v>
      </c>
      <c r="O183" s="34"/>
      <c r="P183" s="31"/>
      <c r="Q183" s="35" t="s">
        <v>183</v>
      </c>
      <c r="R183" s="21"/>
      <c r="S183" s="35" t="s">
        <v>182</v>
      </c>
      <c r="T183" s="21"/>
      <c r="U183" s="35" t="s">
        <v>181</v>
      </c>
      <c r="V183" s="21"/>
      <c r="W183" s="35" t="s">
        <v>180</v>
      </c>
      <c r="X183" s="21"/>
      <c r="Y183" s="34" t="s">
        <v>8</v>
      </c>
    </row>
    <row r="184" spans="2:25" s="68" customFormat="1" ht="2.25" customHeight="1">
      <c r="B184" s="36"/>
      <c r="C184" s="21"/>
      <c r="D184" s="21"/>
      <c r="E184" s="21"/>
      <c r="F184" s="21"/>
      <c r="G184" s="21"/>
      <c r="H184" s="21"/>
      <c r="I184" s="21"/>
      <c r="J184" s="21"/>
      <c r="K184" s="21"/>
      <c r="L184" s="34"/>
      <c r="M184" s="36"/>
      <c r="N184" s="34"/>
      <c r="O184" s="34"/>
      <c r="P184" s="37"/>
      <c r="Q184" s="21"/>
      <c r="R184" s="21"/>
      <c r="S184" s="21"/>
      <c r="T184" s="21"/>
      <c r="U184" s="21"/>
      <c r="V184" s="21"/>
      <c r="W184" s="21"/>
      <c r="X184" s="21"/>
      <c r="Y184" s="36"/>
    </row>
    <row r="185" spans="2:25" s="68" customFormat="1" ht="12.75">
      <c r="B185" s="38" t="s">
        <v>9</v>
      </c>
      <c r="C185" s="21"/>
      <c r="D185" s="39" t="s">
        <v>9</v>
      </c>
      <c r="E185" s="40"/>
      <c r="F185" s="39" t="s">
        <v>187</v>
      </c>
      <c r="G185" s="21"/>
      <c r="H185" s="41" t="s">
        <v>190</v>
      </c>
      <c r="I185" s="21"/>
      <c r="J185" s="35" t="s">
        <v>193</v>
      </c>
      <c r="K185" s="21"/>
      <c r="L185" s="34"/>
      <c r="M185" s="36"/>
      <c r="N185" s="34"/>
      <c r="O185" s="34"/>
      <c r="P185" s="37"/>
      <c r="Q185" s="35" t="s">
        <v>193</v>
      </c>
      <c r="R185" s="21"/>
      <c r="S185" s="41" t="s">
        <v>190</v>
      </c>
      <c r="T185" s="40"/>
      <c r="U185" s="39" t="s">
        <v>187</v>
      </c>
      <c r="V185" s="21"/>
      <c r="W185" s="39" t="s">
        <v>9</v>
      </c>
      <c r="X185" s="21"/>
      <c r="Y185" s="38" t="s">
        <v>9</v>
      </c>
    </row>
    <row r="186" spans="2:25" s="68" customFormat="1" ht="12.75">
      <c r="B186" s="42" t="s">
        <v>195</v>
      </c>
      <c r="C186" s="40"/>
      <c r="D186" s="39" t="s">
        <v>186</v>
      </c>
      <c r="E186" s="40"/>
      <c r="F186" s="39" t="s">
        <v>188</v>
      </c>
      <c r="G186" s="40"/>
      <c r="H186" s="41" t="s">
        <v>191</v>
      </c>
      <c r="I186" s="21"/>
      <c r="J186" s="39" t="s">
        <v>213</v>
      </c>
      <c r="K186" s="21"/>
      <c r="L186" s="30"/>
      <c r="M186" s="43"/>
      <c r="N186" s="30"/>
      <c r="O186" s="30"/>
      <c r="P186" s="44"/>
      <c r="Q186" s="39" t="s">
        <v>213</v>
      </c>
      <c r="R186" s="40"/>
      <c r="S186" s="39" t="s">
        <v>191</v>
      </c>
      <c r="T186" s="40"/>
      <c r="U186" s="39" t="s">
        <v>188</v>
      </c>
      <c r="V186" s="40"/>
      <c r="W186" s="39" t="s">
        <v>186</v>
      </c>
      <c r="X186" s="21"/>
      <c r="Y186" s="42" t="s">
        <v>195</v>
      </c>
    </row>
    <row r="187" spans="2:25" s="68" customFormat="1" ht="12" customHeight="1">
      <c r="B187" s="42" t="s">
        <v>194</v>
      </c>
      <c r="C187" s="40"/>
      <c r="D187" s="39" t="s">
        <v>184</v>
      </c>
      <c r="E187" s="40"/>
      <c r="F187" s="39" t="s">
        <v>189</v>
      </c>
      <c r="G187" s="40"/>
      <c r="H187" s="41" t="s">
        <v>185</v>
      </c>
      <c r="I187" s="21"/>
      <c r="J187" s="39" t="s">
        <v>192</v>
      </c>
      <c r="K187" s="21"/>
      <c r="L187" s="30"/>
      <c r="M187" s="43"/>
      <c r="N187" s="30"/>
      <c r="O187" s="30"/>
      <c r="P187" s="44"/>
      <c r="Q187" s="39" t="s">
        <v>192</v>
      </c>
      <c r="R187" s="40"/>
      <c r="S187" s="39" t="s">
        <v>185</v>
      </c>
      <c r="T187" s="40"/>
      <c r="U187" s="39" t="s">
        <v>189</v>
      </c>
      <c r="V187" s="40"/>
      <c r="W187" s="39" t="s">
        <v>184</v>
      </c>
      <c r="X187" s="21"/>
      <c r="Y187" s="42" t="s">
        <v>194</v>
      </c>
    </row>
    <row r="188" spans="2:25" s="68" customFormat="1" ht="2.25" customHeight="1">
      <c r="B188" s="45"/>
      <c r="C188" s="46"/>
      <c r="D188" s="47"/>
      <c r="E188" s="46"/>
      <c r="F188" s="47"/>
      <c r="G188" s="46"/>
      <c r="H188" s="47"/>
      <c r="I188" s="46"/>
      <c r="J188" s="47"/>
      <c r="K188" s="46"/>
      <c r="L188" s="48"/>
      <c r="M188" s="48"/>
      <c r="N188" s="48"/>
      <c r="O188" s="48"/>
      <c r="P188" s="48"/>
      <c r="Q188" s="45"/>
      <c r="R188" s="46"/>
      <c r="S188" s="47"/>
      <c r="T188" s="46"/>
      <c r="U188" s="47"/>
      <c r="V188" s="46"/>
      <c r="W188" s="47"/>
      <c r="X188" s="46"/>
      <c r="Y188" s="47"/>
    </row>
    <row r="189" spans="2:25" s="77" customFormat="1" ht="12" customHeight="1">
      <c r="B189" s="72"/>
      <c r="C189" s="73"/>
      <c r="D189" s="72"/>
      <c r="E189" s="74"/>
      <c r="F189" s="72"/>
      <c r="G189" s="74"/>
      <c r="H189" s="72"/>
      <c r="I189" s="74"/>
      <c r="J189" s="72"/>
      <c r="K189" s="74"/>
      <c r="L189" s="76" t="s">
        <v>56</v>
      </c>
      <c r="M189" s="76" t="s">
        <v>57</v>
      </c>
      <c r="N189" s="109"/>
      <c r="O189" s="72"/>
      <c r="P189" s="73"/>
      <c r="Q189" s="72">
        <f>J177</f>
        <v>9364</v>
      </c>
      <c r="R189" s="73"/>
      <c r="S189" s="72">
        <f>H177</f>
        <v>-4019</v>
      </c>
      <c r="T189" s="73"/>
      <c r="U189" s="72">
        <f>F177</f>
        <v>-12051</v>
      </c>
      <c r="V189" s="73"/>
      <c r="W189" s="72">
        <f>D177</f>
        <v>-67040</v>
      </c>
      <c r="X189" s="73"/>
      <c r="Y189" s="72">
        <f>SUM(Q189:W189)</f>
        <v>-73746</v>
      </c>
    </row>
    <row r="190" spans="2:25" s="37" customFormat="1" ht="12" customHeight="1"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79" t="s">
        <v>58</v>
      </c>
      <c r="M190" s="79" t="s">
        <v>59</v>
      </c>
      <c r="N190" s="79"/>
      <c r="O190" s="108"/>
      <c r="P190" s="108"/>
      <c r="Q190" s="103">
        <f>Q191+Q192+Q193</f>
        <v>-906</v>
      </c>
      <c r="R190" s="103"/>
      <c r="S190" s="103">
        <f>S191+S192+S193</f>
        <v>11795</v>
      </c>
      <c r="T190" s="103"/>
      <c r="U190" s="103">
        <f>U191+U192+U193</f>
        <v>11170</v>
      </c>
      <c r="V190" s="103"/>
      <c r="W190" s="103">
        <f>W191+W192+W193</f>
        <v>-6161</v>
      </c>
      <c r="X190" s="103"/>
      <c r="Y190" s="103">
        <f>Y191+Y192+Y193</f>
        <v>136</v>
      </c>
    </row>
    <row r="191" spans="2:25" s="126" customFormat="1" ht="12" customHeight="1"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114" t="s">
        <v>158</v>
      </c>
      <c r="M191" s="114"/>
      <c r="N191" s="113" t="s">
        <v>159</v>
      </c>
      <c r="O191" s="89"/>
      <c r="P191" s="89"/>
      <c r="Q191" s="87">
        <v>0</v>
      </c>
      <c r="R191" s="87"/>
      <c r="S191" s="87">
        <v>1731</v>
      </c>
      <c r="T191" s="87"/>
      <c r="U191" s="87">
        <v>2512</v>
      </c>
      <c r="V191" s="87"/>
      <c r="W191" s="87">
        <v>75</v>
      </c>
      <c r="X191" s="87"/>
      <c r="Y191" s="87">
        <v>4318</v>
      </c>
    </row>
    <row r="192" spans="2:25" s="126" customFormat="1" ht="12" customHeight="1"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114" t="s">
        <v>160</v>
      </c>
      <c r="M192" s="114"/>
      <c r="N192" s="114" t="s">
        <v>161</v>
      </c>
      <c r="O192" s="89"/>
      <c r="P192" s="89"/>
      <c r="Q192" s="87">
        <v>0</v>
      </c>
      <c r="R192" s="87"/>
      <c r="S192" s="87">
        <v>201</v>
      </c>
      <c r="T192" s="87"/>
      <c r="U192" s="87">
        <v>3333</v>
      </c>
      <c r="V192" s="87"/>
      <c r="W192" s="87">
        <v>799</v>
      </c>
      <c r="X192" s="87"/>
      <c r="Y192" s="87">
        <v>4333</v>
      </c>
    </row>
    <row r="193" spans="2:25" s="93" customFormat="1" ht="12" customHeight="1">
      <c r="B193" s="91"/>
      <c r="C193" s="55"/>
      <c r="D193" s="91"/>
      <c r="E193" s="53"/>
      <c r="F193" s="91"/>
      <c r="G193" s="53"/>
      <c r="H193" s="91"/>
      <c r="I193" s="53"/>
      <c r="J193" s="91"/>
      <c r="K193" s="53"/>
      <c r="L193" s="92" t="s">
        <v>162</v>
      </c>
      <c r="M193" s="92"/>
      <c r="N193" s="92" t="s">
        <v>163</v>
      </c>
      <c r="O193" s="91"/>
      <c r="P193" s="55"/>
      <c r="Q193" s="91">
        <v>-906</v>
      </c>
      <c r="R193" s="55"/>
      <c r="S193" s="91">
        <v>9863</v>
      </c>
      <c r="T193" s="55"/>
      <c r="U193" s="91">
        <v>5325</v>
      </c>
      <c r="V193" s="55"/>
      <c r="W193" s="91">
        <v>-7035</v>
      </c>
      <c r="X193" s="55"/>
      <c r="Y193" s="91">
        <v>-8515</v>
      </c>
    </row>
    <row r="194" spans="2:56" s="131" customFormat="1" ht="12" customHeight="1"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79" t="s">
        <v>58</v>
      </c>
      <c r="M194" s="79" t="s">
        <v>60</v>
      </c>
      <c r="N194" s="79"/>
      <c r="O194" s="108"/>
      <c r="P194" s="108"/>
      <c r="Q194" s="103">
        <f>Q195+Q196+Q197</f>
        <v>-267</v>
      </c>
      <c r="R194" s="103"/>
      <c r="S194" s="103">
        <f>S195+S196+S197</f>
        <v>-1204</v>
      </c>
      <c r="T194" s="103"/>
      <c r="U194" s="103">
        <f>U195+U196+U197</f>
        <v>-10319</v>
      </c>
      <c r="V194" s="103"/>
      <c r="W194" s="103">
        <f>W195+W196+W197</f>
        <v>-17823</v>
      </c>
      <c r="X194" s="103"/>
      <c r="Y194" s="103">
        <f>Y195+Y196+Y197</f>
        <v>-13851</v>
      </c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0"/>
      <c r="AY194" s="130"/>
      <c r="AZ194" s="130"/>
      <c r="BA194" s="130"/>
      <c r="BB194" s="130"/>
      <c r="BC194" s="130"/>
      <c r="BD194" s="130"/>
    </row>
    <row r="195" spans="2:56" s="56" customFormat="1" ht="12" customHeight="1"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114" t="s">
        <v>158</v>
      </c>
      <c r="M195" s="113"/>
      <c r="N195" s="114" t="s">
        <v>159</v>
      </c>
      <c r="O195" s="89"/>
      <c r="P195" s="89"/>
      <c r="Q195" s="87">
        <v>0</v>
      </c>
      <c r="R195" s="87"/>
      <c r="S195" s="87">
        <v>0</v>
      </c>
      <c r="T195" s="87"/>
      <c r="U195" s="87">
        <v>0</v>
      </c>
      <c r="V195" s="87"/>
      <c r="W195" s="87">
        <v>0</v>
      </c>
      <c r="X195" s="87"/>
      <c r="Y195" s="87">
        <v>0</v>
      </c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</row>
    <row r="196" spans="2:25" s="132" customFormat="1" ht="12" customHeight="1"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114" t="s">
        <v>160</v>
      </c>
      <c r="M196" s="114"/>
      <c r="N196" s="114" t="s">
        <v>161</v>
      </c>
      <c r="O196" s="89"/>
      <c r="P196" s="89"/>
      <c r="Q196" s="87">
        <v>-3</v>
      </c>
      <c r="R196" s="87"/>
      <c r="S196" s="87">
        <v>-840</v>
      </c>
      <c r="T196" s="87"/>
      <c r="U196" s="87">
        <v>-6204</v>
      </c>
      <c r="V196" s="87"/>
      <c r="W196" s="87">
        <v>-4059</v>
      </c>
      <c r="X196" s="87"/>
      <c r="Y196" s="87">
        <v>-11106</v>
      </c>
    </row>
    <row r="197" spans="2:25" s="93" customFormat="1" ht="12" customHeight="1"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114" t="s">
        <v>162</v>
      </c>
      <c r="M197" s="114"/>
      <c r="N197" s="114" t="s">
        <v>174</v>
      </c>
      <c r="O197" s="89"/>
      <c r="P197" s="89"/>
      <c r="Q197" s="87">
        <v>-264</v>
      </c>
      <c r="R197" s="87"/>
      <c r="S197" s="87">
        <v>-364</v>
      </c>
      <c r="T197" s="87"/>
      <c r="U197" s="87">
        <v>-4115</v>
      </c>
      <c r="V197" s="87"/>
      <c r="W197" s="87">
        <v>-13764</v>
      </c>
      <c r="X197" s="87"/>
      <c r="Y197" s="87">
        <v>-2745</v>
      </c>
    </row>
    <row r="198" spans="2:25" s="68" customFormat="1" ht="12" customHeight="1">
      <c r="B198" s="133">
        <f>SUM(D198:J198)</f>
        <v>-87461</v>
      </c>
      <c r="C198" s="133"/>
      <c r="D198" s="133">
        <f>W189+W190+W194</f>
        <v>-91024</v>
      </c>
      <c r="E198" s="133"/>
      <c r="F198" s="133">
        <f>U189+U190+U194</f>
        <v>-11200</v>
      </c>
      <c r="G198" s="133"/>
      <c r="H198" s="133">
        <f>S189+S190+S194</f>
        <v>6572</v>
      </c>
      <c r="I198" s="133"/>
      <c r="J198" s="133">
        <f>Q189+Q190+Q194</f>
        <v>8191</v>
      </c>
      <c r="K198" s="103"/>
      <c r="L198" s="134" t="s">
        <v>61</v>
      </c>
      <c r="M198" s="134" t="s">
        <v>164</v>
      </c>
      <c r="N198" s="134"/>
      <c r="O198" s="108"/>
      <c r="P198" s="108"/>
      <c r="Q198" s="103"/>
      <c r="R198" s="103"/>
      <c r="S198" s="103"/>
      <c r="T198" s="103"/>
      <c r="U198" s="103"/>
      <c r="V198" s="103"/>
      <c r="W198" s="103"/>
      <c r="X198" s="103"/>
      <c r="Y198" s="103"/>
    </row>
    <row r="199" spans="2:25" s="68" customFormat="1" ht="12" customHeight="1"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35"/>
      <c r="M199" s="135" t="s">
        <v>165</v>
      </c>
      <c r="N199" s="135"/>
      <c r="O199" s="108"/>
      <c r="P199" s="108"/>
      <c r="Q199" s="103"/>
      <c r="R199" s="103"/>
      <c r="S199" s="103"/>
      <c r="T199" s="103"/>
      <c r="U199" s="103"/>
      <c r="V199" s="103"/>
      <c r="W199" s="103"/>
      <c r="X199" s="103"/>
      <c r="Y199" s="103"/>
    </row>
    <row r="200" spans="2:56" s="67" customFormat="1" ht="12" customHeight="1" thickBot="1">
      <c r="B200" s="63"/>
      <c r="C200" s="64"/>
      <c r="D200" s="63"/>
      <c r="E200" s="64"/>
      <c r="F200" s="63"/>
      <c r="G200" s="64"/>
      <c r="H200" s="63"/>
      <c r="I200" s="64"/>
      <c r="J200" s="63"/>
      <c r="K200" s="64"/>
      <c r="L200" s="65"/>
      <c r="M200" s="65" t="s">
        <v>166</v>
      </c>
      <c r="N200" s="65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</row>
    <row r="201" spans="2:25" s="68" customFormat="1" ht="21" customHeight="1">
      <c r="B201" s="15" t="s">
        <v>31</v>
      </c>
      <c r="C201" s="15"/>
      <c r="D201" s="17"/>
      <c r="E201" s="18"/>
      <c r="F201" s="18"/>
      <c r="G201" s="18"/>
      <c r="H201" s="18"/>
      <c r="I201" s="18"/>
      <c r="J201" s="18"/>
      <c r="K201" s="18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2:25" s="68" customFormat="1" ht="3.75" customHeight="1">
      <c r="B202" s="20"/>
      <c r="C202" s="20"/>
      <c r="D202" s="20"/>
      <c r="E202" s="20"/>
      <c r="F202" s="20"/>
      <c r="G202" s="20"/>
      <c r="H202" s="20"/>
      <c r="I202" s="20"/>
      <c r="J202" s="20"/>
      <c r="K202" s="21"/>
      <c r="L202" s="22"/>
      <c r="M202" s="23"/>
      <c r="N202" s="24"/>
      <c r="O202" s="24"/>
      <c r="P202" s="25"/>
      <c r="Q202" s="20"/>
      <c r="R202" s="20"/>
      <c r="S202" s="20"/>
      <c r="T202" s="20"/>
      <c r="U202" s="20"/>
      <c r="V202" s="20"/>
      <c r="W202" s="20"/>
      <c r="X202" s="20"/>
      <c r="Y202" s="20"/>
    </row>
    <row r="203" spans="2:25" s="68" customFormat="1" ht="12.75">
      <c r="B203" s="26" t="s">
        <v>29</v>
      </c>
      <c r="C203" s="27"/>
      <c r="D203" s="27"/>
      <c r="E203" s="27"/>
      <c r="F203" s="27"/>
      <c r="G203" s="27"/>
      <c r="H203" s="27"/>
      <c r="I203" s="27"/>
      <c r="J203" s="27"/>
      <c r="K203" s="21"/>
      <c r="L203" s="28" t="s">
        <v>6</v>
      </c>
      <c r="M203" s="29"/>
      <c r="N203" s="30" t="s">
        <v>72</v>
      </c>
      <c r="O203" s="30"/>
      <c r="P203" s="31"/>
      <c r="Q203" s="34" t="s">
        <v>30</v>
      </c>
      <c r="R203" s="27"/>
      <c r="S203" s="27"/>
      <c r="T203" s="27"/>
      <c r="U203" s="27"/>
      <c r="V203" s="27"/>
      <c r="W203" s="27"/>
      <c r="X203" s="27"/>
      <c r="Y203" s="129"/>
    </row>
    <row r="204" spans="2:25" s="68" customFormat="1" ht="2.25" customHeight="1">
      <c r="B204" s="32"/>
      <c r="C204" s="32"/>
      <c r="D204" s="32"/>
      <c r="E204" s="32"/>
      <c r="F204" s="32"/>
      <c r="G204" s="32"/>
      <c r="H204" s="32"/>
      <c r="I204" s="32"/>
      <c r="J204" s="32"/>
      <c r="K204" s="33"/>
      <c r="L204" s="27"/>
      <c r="M204" s="32"/>
      <c r="N204" s="27"/>
      <c r="O204" s="27"/>
      <c r="P204" s="31"/>
      <c r="Q204" s="31"/>
      <c r="R204" s="31"/>
      <c r="S204" s="31"/>
      <c r="T204" s="31"/>
      <c r="U204" s="31"/>
      <c r="V204" s="31"/>
      <c r="W204" s="31"/>
      <c r="X204" s="31"/>
      <c r="Y204" s="31"/>
    </row>
    <row r="205" spans="2:25" s="68" customFormat="1" ht="12.75">
      <c r="B205" s="34" t="s">
        <v>8</v>
      </c>
      <c r="C205" s="21"/>
      <c r="D205" s="35" t="s">
        <v>180</v>
      </c>
      <c r="E205" s="21"/>
      <c r="F205" s="35" t="s">
        <v>181</v>
      </c>
      <c r="G205" s="21"/>
      <c r="H205" s="35" t="s">
        <v>182</v>
      </c>
      <c r="I205" s="21"/>
      <c r="J205" s="35" t="s">
        <v>183</v>
      </c>
      <c r="K205" s="21"/>
      <c r="L205" s="34"/>
      <c r="M205" s="36"/>
      <c r="N205" s="34" t="s">
        <v>73</v>
      </c>
      <c r="O205" s="34"/>
      <c r="P205" s="31"/>
      <c r="Q205" s="35" t="s">
        <v>183</v>
      </c>
      <c r="R205" s="21"/>
      <c r="S205" s="35" t="s">
        <v>182</v>
      </c>
      <c r="T205" s="21"/>
      <c r="U205" s="35" t="s">
        <v>181</v>
      </c>
      <c r="V205" s="21"/>
      <c r="W205" s="35" t="s">
        <v>180</v>
      </c>
      <c r="X205" s="21"/>
      <c r="Y205" s="34" t="s">
        <v>8</v>
      </c>
    </row>
    <row r="206" spans="2:25" s="68" customFormat="1" ht="2.25" customHeight="1">
      <c r="B206" s="36"/>
      <c r="C206" s="21"/>
      <c r="D206" s="21"/>
      <c r="E206" s="21"/>
      <c r="F206" s="21"/>
      <c r="G206" s="21"/>
      <c r="H206" s="21"/>
      <c r="I206" s="21"/>
      <c r="J206" s="21"/>
      <c r="K206" s="21"/>
      <c r="L206" s="34"/>
      <c r="M206" s="36"/>
      <c r="N206" s="34"/>
      <c r="O206" s="34"/>
      <c r="P206" s="37"/>
      <c r="Q206" s="21"/>
      <c r="R206" s="21"/>
      <c r="S206" s="21"/>
      <c r="T206" s="21"/>
      <c r="U206" s="21"/>
      <c r="V206" s="21"/>
      <c r="W206" s="21"/>
      <c r="X206" s="21"/>
      <c r="Y206" s="36"/>
    </row>
    <row r="207" spans="2:25" s="68" customFormat="1" ht="12.75">
      <c r="B207" s="38" t="s">
        <v>9</v>
      </c>
      <c r="C207" s="21"/>
      <c r="D207" s="39" t="s">
        <v>9</v>
      </c>
      <c r="E207" s="40"/>
      <c r="F207" s="39" t="s">
        <v>187</v>
      </c>
      <c r="G207" s="21"/>
      <c r="H207" s="41" t="s">
        <v>190</v>
      </c>
      <c r="I207" s="21"/>
      <c r="J207" s="35" t="s">
        <v>193</v>
      </c>
      <c r="K207" s="21"/>
      <c r="L207" s="34"/>
      <c r="M207" s="36"/>
      <c r="N207" s="34"/>
      <c r="O207" s="34"/>
      <c r="P207" s="37"/>
      <c r="Q207" s="35" t="s">
        <v>193</v>
      </c>
      <c r="R207" s="21"/>
      <c r="S207" s="41" t="s">
        <v>190</v>
      </c>
      <c r="T207" s="40"/>
      <c r="U207" s="39" t="s">
        <v>187</v>
      </c>
      <c r="V207" s="21"/>
      <c r="W207" s="39" t="s">
        <v>9</v>
      </c>
      <c r="X207" s="21"/>
      <c r="Y207" s="38" t="s">
        <v>9</v>
      </c>
    </row>
    <row r="208" spans="2:25" s="68" customFormat="1" ht="12.75">
      <c r="B208" s="42" t="s">
        <v>195</v>
      </c>
      <c r="C208" s="40"/>
      <c r="D208" s="39" t="s">
        <v>186</v>
      </c>
      <c r="E208" s="40"/>
      <c r="F208" s="39" t="s">
        <v>188</v>
      </c>
      <c r="G208" s="40"/>
      <c r="H208" s="41" t="s">
        <v>191</v>
      </c>
      <c r="I208" s="21"/>
      <c r="J208" s="39" t="s">
        <v>213</v>
      </c>
      <c r="K208" s="21"/>
      <c r="L208" s="30"/>
      <c r="M208" s="43"/>
      <c r="N208" s="30"/>
      <c r="O208" s="30"/>
      <c r="P208" s="44"/>
      <c r="Q208" s="39" t="s">
        <v>213</v>
      </c>
      <c r="R208" s="40"/>
      <c r="S208" s="39" t="s">
        <v>191</v>
      </c>
      <c r="T208" s="40"/>
      <c r="U208" s="39" t="s">
        <v>188</v>
      </c>
      <c r="V208" s="40"/>
      <c r="W208" s="39" t="s">
        <v>186</v>
      </c>
      <c r="X208" s="21"/>
      <c r="Y208" s="42" t="s">
        <v>195</v>
      </c>
    </row>
    <row r="209" spans="2:25" s="68" customFormat="1" ht="12" customHeight="1">
      <c r="B209" s="42" t="s">
        <v>194</v>
      </c>
      <c r="C209" s="40"/>
      <c r="D209" s="39" t="s">
        <v>184</v>
      </c>
      <c r="E209" s="40"/>
      <c r="F209" s="39" t="s">
        <v>189</v>
      </c>
      <c r="G209" s="40"/>
      <c r="H209" s="41" t="s">
        <v>185</v>
      </c>
      <c r="I209" s="21"/>
      <c r="J209" s="39" t="s">
        <v>192</v>
      </c>
      <c r="K209" s="21"/>
      <c r="L209" s="30"/>
      <c r="M209" s="43"/>
      <c r="N209" s="30"/>
      <c r="O209" s="30"/>
      <c r="P209" s="44"/>
      <c r="Q209" s="39" t="s">
        <v>192</v>
      </c>
      <c r="R209" s="40"/>
      <c r="S209" s="39" t="s">
        <v>185</v>
      </c>
      <c r="T209" s="40"/>
      <c r="U209" s="39" t="s">
        <v>189</v>
      </c>
      <c r="V209" s="40"/>
      <c r="W209" s="39" t="s">
        <v>184</v>
      </c>
      <c r="X209" s="21"/>
      <c r="Y209" s="42" t="s">
        <v>194</v>
      </c>
    </row>
    <row r="210" spans="2:25" s="68" customFormat="1" ht="2.25" customHeight="1">
      <c r="B210" s="45"/>
      <c r="C210" s="46"/>
      <c r="D210" s="47"/>
      <c r="E210" s="46"/>
      <c r="F210" s="47"/>
      <c r="G210" s="46"/>
      <c r="H210" s="47"/>
      <c r="I210" s="46"/>
      <c r="J210" s="47"/>
      <c r="K210" s="46"/>
      <c r="L210" s="48"/>
      <c r="M210" s="48"/>
      <c r="N210" s="48"/>
      <c r="O210" s="48"/>
      <c r="P210" s="48"/>
      <c r="Q210" s="45"/>
      <c r="R210" s="46"/>
      <c r="S210" s="47"/>
      <c r="T210" s="46"/>
      <c r="U210" s="47"/>
      <c r="V210" s="46"/>
      <c r="W210" s="47"/>
      <c r="X210" s="46"/>
      <c r="Y210" s="47"/>
    </row>
    <row r="211" spans="2:25" s="141" customFormat="1" ht="12" customHeight="1"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7" t="s">
        <v>61</v>
      </c>
      <c r="M211" s="138" t="s">
        <v>164</v>
      </c>
      <c r="N211" s="138"/>
      <c r="O211" s="139"/>
      <c r="P211" s="140"/>
      <c r="Q211" s="136">
        <f>J198</f>
        <v>8191</v>
      </c>
      <c r="R211" s="136"/>
      <c r="S211" s="136">
        <f>H198</f>
        <v>6572</v>
      </c>
      <c r="T211" s="136"/>
      <c r="U211" s="136">
        <f>F198</f>
        <v>-11200</v>
      </c>
      <c r="V211" s="136"/>
      <c r="W211" s="136">
        <f>D198</f>
        <v>-91024</v>
      </c>
      <c r="X211" s="136"/>
      <c r="Y211" s="136">
        <f>SUM(Q211:W211)</f>
        <v>-87461</v>
      </c>
    </row>
    <row r="212" spans="2:25" s="16" customFormat="1" ht="12" customHeight="1"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42"/>
      <c r="M212" s="143" t="s">
        <v>165</v>
      </c>
      <c r="N212" s="143"/>
      <c r="O212" s="108"/>
      <c r="P212" s="108"/>
      <c r="Q212" s="103"/>
      <c r="R212" s="103"/>
      <c r="S212" s="103"/>
      <c r="T212" s="103"/>
      <c r="U212" s="103"/>
      <c r="V212" s="103"/>
      <c r="W212" s="103"/>
      <c r="X212" s="103"/>
      <c r="Y212" s="103"/>
    </row>
    <row r="213" spans="2:25" s="77" customFormat="1" ht="12" customHeight="1">
      <c r="B213" s="72"/>
      <c r="C213" s="73"/>
      <c r="D213" s="72"/>
      <c r="E213" s="74"/>
      <c r="F213" s="72"/>
      <c r="G213" s="74"/>
      <c r="H213" s="72"/>
      <c r="I213" s="74"/>
      <c r="J213" s="72"/>
      <c r="K213" s="74"/>
      <c r="L213" s="76"/>
      <c r="M213" s="76" t="s">
        <v>166</v>
      </c>
      <c r="N213" s="76"/>
      <c r="O213" s="72"/>
      <c r="P213" s="73"/>
      <c r="Q213" s="72"/>
      <c r="R213" s="73"/>
      <c r="S213" s="72"/>
      <c r="T213" s="73"/>
      <c r="U213" s="72"/>
      <c r="V213" s="73"/>
      <c r="W213" s="72"/>
      <c r="X213" s="73"/>
      <c r="Y213" s="72"/>
    </row>
    <row r="214" spans="2:25" s="148" customFormat="1" ht="12" customHeight="1">
      <c r="B214" s="144">
        <f>SUM(D214:J214)</f>
        <v>46763</v>
      </c>
      <c r="C214" s="145"/>
      <c r="D214" s="144">
        <f>D215+D217</f>
        <v>12493</v>
      </c>
      <c r="E214" s="146"/>
      <c r="F214" s="144">
        <f>F215+F217</f>
        <v>16666</v>
      </c>
      <c r="G214" s="146"/>
      <c r="H214" s="144">
        <f>H215+H217</f>
        <v>17195</v>
      </c>
      <c r="I214" s="146"/>
      <c r="J214" s="144">
        <f>J215+J217</f>
        <v>409</v>
      </c>
      <c r="K214" s="146"/>
      <c r="L214" s="147" t="s">
        <v>216</v>
      </c>
      <c r="M214" s="147" t="s">
        <v>217</v>
      </c>
      <c r="N214" s="147"/>
      <c r="O214" s="144"/>
      <c r="P214" s="145"/>
      <c r="Q214" s="144"/>
      <c r="R214" s="145"/>
      <c r="S214" s="144"/>
      <c r="T214" s="145"/>
      <c r="U214" s="144"/>
      <c r="V214" s="145"/>
      <c r="W214" s="144"/>
      <c r="X214" s="145"/>
      <c r="Y214" s="144"/>
    </row>
    <row r="215" spans="2:25" s="56" customFormat="1" ht="12" customHeight="1">
      <c r="B215" s="87">
        <f>SUM(D215:J215)</f>
        <v>46763</v>
      </c>
      <c r="C215" s="87"/>
      <c r="D215" s="87">
        <v>12493</v>
      </c>
      <c r="E215" s="87"/>
      <c r="F215" s="87">
        <v>16666</v>
      </c>
      <c r="G215" s="87"/>
      <c r="H215" s="87">
        <v>17195</v>
      </c>
      <c r="I215" s="87"/>
      <c r="J215" s="87">
        <v>409</v>
      </c>
      <c r="K215" s="87"/>
      <c r="L215" s="88" t="s">
        <v>62</v>
      </c>
      <c r="M215" s="88"/>
      <c r="N215" s="88" t="s">
        <v>63</v>
      </c>
      <c r="O215" s="89"/>
      <c r="P215" s="89"/>
      <c r="Q215" s="87"/>
      <c r="R215" s="87"/>
      <c r="S215" s="87"/>
      <c r="T215" s="87"/>
      <c r="U215" s="87"/>
      <c r="V215" s="87"/>
      <c r="W215" s="87"/>
      <c r="X215" s="87"/>
      <c r="Y215" s="87"/>
    </row>
    <row r="216" spans="2:25" s="31" customFormat="1" ht="12" customHeight="1">
      <c r="B216" s="103">
        <f>SUM(D216:J216)</f>
        <v>-18508</v>
      </c>
      <c r="C216" s="103"/>
      <c r="D216" s="103">
        <f>-D24</f>
        <v>-5884</v>
      </c>
      <c r="E216" s="103"/>
      <c r="F216" s="103">
        <f>-F24</f>
        <v>-6903</v>
      </c>
      <c r="G216" s="103"/>
      <c r="H216" s="103">
        <f>-H24</f>
        <v>-5392</v>
      </c>
      <c r="I216" s="103"/>
      <c r="J216" s="103">
        <f>-J24</f>
        <v>-329</v>
      </c>
      <c r="K216" s="103"/>
      <c r="L216" s="111" t="s">
        <v>14</v>
      </c>
      <c r="M216" s="111" t="s">
        <v>15</v>
      </c>
      <c r="N216" s="111"/>
      <c r="O216" s="108"/>
      <c r="P216" s="108"/>
      <c r="Q216" s="103"/>
      <c r="R216" s="103"/>
      <c r="S216" s="103"/>
      <c r="T216" s="103"/>
      <c r="U216" s="103"/>
      <c r="V216" s="103"/>
      <c r="W216" s="103"/>
      <c r="X216" s="103"/>
      <c r="Y216" s="103"/>
    </row>
    <row r="217" spans="2:25" s="56" customFormat="1" ht="12" customHeight="1" hidden="1">
      <c r="B217" s="87">
        <f>SUM(D217:J217)</f>
        <v>0</v>
      </c>
      <c r="C217" s="87"/>
      <c r="D217" s="87">
        <v>0</v>
      </c>
      <c r="E217" s="87"/>
      <c r="F217" s="87">
        <v>0</v>
      </c>
      <c r="G217" s="87"/>
      <c r="H217" s="87">
        <v>0</v>
      </c>
      <c r="I217" s="87"/>
      <c r="J217" s="87">
        <v>0</v>
      </c>
      <c r="K217" s="87"/>
      <c r="L217" s="114" t="s">
        <v>224</v>
      </c>
      <c r="M217" s="114"/>
      <c r="N217" s="114" t="s">
        <v>225</v>
      </c>
      <c r="O217" s="89"/>
      <c r="P217" s="89"/>
      <c r="Q217" s="87"/>
      <c r="R217" s="87"/>
      <c r="S217" s="87"/>
      <c r="T217" s="87"/>
      <c r="U217" s="87"/>
      <c r="V217" s="87"/>
      <c r="W217" s="87"/>
      <c r="X217" s="87"/>
      <c r="Y217" s="87"/>
    </row>
    <row r="218" spans="2:25" s="44" customFormat="1" ht="12" customHeight="1">
      <c r="B218" s="103">
        <f>SUM(D218:J218)</f>
        <v>1382</v>
      </c>
      <c r="C218" s="103"/>
      <c r="D218" s="103">
        <v>358</v>
      </c>
      <c r="E218" s="103"/>
      <c r="F218" s="103">
        <v>380</v>
      </c>
      <c r="G218" s="103"/>
      <c r="H218" s="103">
        <v>629</v>
      </c>
      <c r="I218" s="103"/>
      <c r="J218" s="103">
        <v>15</v>
      </c>
      <c r="K218" s="103"/>
      <c r="L218" s="111" t="s">
        <v>64</v>
      </c>
      <c r="M218" s="111" t="s">
        <v>167</v>
      </c>
      <c r="N218" s="111"/>
      <c r="O218" s="108"/>
      <c r="P218" s="108"/>
      <c r="Q218" s="103"/>
      <c r="R218" s="103"/>
      <c r="S218" s="103"/>
      <c r="T218" s="103"/>
      <c r="U218" s="103"/>
      <c r="V218" s="103"/>
      <c r="W218" s="103"/>
      <c r="X218" s="103"/>
      <c r="Y218" s="103"/>
    </row>
    <row r="219" spans="2:25" s="44" customFormat="1" ht="12" customHeight="1"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49"/>
      <c r="M219" s="150" t="s">
        <v>168</v>
      </c>
      <c r="N219" s="150"/>
      <c r="O219" s="108"/>
      <c r="P219" s="108"/>
      <c r="Q219" s="103"/>
      <c r="R219" s="103"/>
      <c r="S219" s="103"/>
      <c r="T219" s="103"/>
      <c r="U219" s="103"/>
      <c r="V219" s="103"/>
      <c r="W219" s="103"/>
      <c r="X219" s="103"/>
      <c r="Y219" s="103"/>
    </row>
    <row r="220" spans="11:25" s="48" customFormat="1" ht="12" customHeight="1">
      <c r="K220" s="103"/>
      <c r="L220" s="149"/>
      <c r="M220" s="150" t="s">
        <v>169</v>
      </c>
      <c r="N220" s="150"/>
      <c r="O220" s="108"/>
      <c r="P220" s="108"/>
      <c r="Q220" s="103"/>
      <c r="R220" s="103"/>
      <c r="S220" s="103"/>
      <c r="T220" s="103"/>
      <c r="U220" s="103"/>
      <c r="V220" s="103"/>
      <c r="W220" s="103"/>
      <c r="X220" s="103"/>
      <c r="Y220" s="103"/>
    </row>
    <row r="221" spans="2:56" s="31" customFormat="1" ht="12" customHeight="1">
      <c r="B221" s="163">
        <f>SUM(D221:J221)</f>
        <v>-117098</v>
      </c>
      <c r="C221" s="163"/>
      <c r="D221" s="163">
        <f>W211-D214-D216-D218</f>
        <v>-97991</v>
      </c>
      <c r="E221" s="163"/>
      <c r="F221" s="163">
        <f>U211-F214-F216-F218</f>
        <v>-21343</v>
      </c>
      <c r="G221" s="163"/>
      <c r="H221" s="163">
        <f>S211-H214-H216-H218</f>
        <v>-5860</v>
      </c>
      <c r="I221" s="163"/>
      <c r="J221" s="163">
        <f>Q211-J214-J216-J218</f>
        <v>8096</v>
      </c>
      <c r="K221" s="103"/>
      <c r="L221" s="121" t="s">
        <v>65</v>
      </c>
      <c r="M221" s="121" t="s">
        <v>170</v>
      </c>
      <c r="N221" s="121"/>
      <c r="O221" s="108"/>
      <c r="P221" s="108"/>
      <c r="Q221" s="103"/>
      <c r="R221" s="103"/>
      <c r="S221" s="103"/>
      <c r="T221" s="103"/>
      <c r="U221" s="103"/>
      <c r="V221" s="103"/>
      <c r="W221" s="103"/>
      <c r="X221" s="103"/>
      <c r="Y221" s="103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</row>
    <row r="222" spans="2:56" s="62" customFormat="1" ht="12" customHeight="1" thickBot="1">
      <c r="B222" s="151"/>
      <c r="C222" s="152"/>
      <c r="D222" s="151"/>
      <c r="E222" s="152"/>
      <c r="F222" s="151"/>
      <c r="G222" s="152"/>
      <c r="H222" s="151"/>
      <c r="I222" s="152"/>
      <c r="J222" s="151"/>
      <c r="K222" s="152"/>
      <c r="L222" s="153"/>
      <c r="M222" s="153" t="s">
        <v>171</v>
      </c>
      <c r="N222" s="153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</row>
    <row r="223" spans="2:56" s="31" customFormat="1" ht="12" customHeight="1">
      <c r="B223" s="150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</row>
    <row r="224" spans="2:56" s="31" customFormat="1" ht="12" customHeight="1">
      <c r="B224" s="157" t="s">
        <v>250</v>
      </c>
      <c r="C224" s="158" t="str">
        <f>IF(B224="(P)","Estimación provisional",IF(B224="(A)","Estimación avance",""))</f>
        <v>Estimación provisional</v>
      </c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</row>
    <row r="225" spans="2:56" s="131" customFormat="1" ht="12" customHeight="1"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AJ225" s="130"/>
      <c r="AK225" s="130"/>
      <c r="AL225" s="130"/>
      <c r="AM225" s="130"/>
      <c r="AN225" s="130"/>
      <c r="AO225" s="130"/>
      <c r="AP225" s="130"/>
      <c r="AQ225" s="130"/>
      <c r="AR225" s="130"/>
      <c r="AS225" s="130"/>
      <c r="AT225" s="130"/>
      <c r="AU225" s="130"/>
      <c r="AV225" s="130"/>
      <c r="AW225" s="130"/>
      <c r="AX225" s="130"/>
      <c r="AY225" s="130"/>
      <c r="AZ225" s="130"/>
      <c r="BA225" s="130"/>
      <c r="BB225" s="130"/>
      <c r="BC225" s="130"/>
      <c r="BD225" s="130"/>
    </row>
    <row r="226" spans="2:56" s="31" customFormat="1" ht="12" customHeight="1">
      <c r="B226" s="156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</row>
    <row r="228" spans="2:25" s="9" customFormat="1" ht="12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2:25" s="9" customFormat="1" ht="12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2:25" s="9" customFormat="1" ht="12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2:25" s="9" customFormat="1" ht="12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2:25" s="9" customFormat="1" ht="12" customHeight="1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2:25" s="9" customFormat="1" ht="12" customHeight="1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2:25" s="9" customFormat="1" ht="12" customHeight="1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2:25" s="9" customFormat="1" ht="12" customHeight="1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2:25" s="9" customFormat="1" ht="12" customHeight="1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2:25" s="9" customFormat="1" ht="12" customHeight="1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2:25" s="9" customFormat="1" ht="12" customHeight="1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2:25" s="9" customFormat="1" ht="12" customHeight="1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2:56" s="12" customFormat="1" ht="12" customHeight="1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</row>
    <row r="242" spans="2:56" s="7" customFormat="1" ht="12" customHeight="1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</sheetData>
  <sheetProtection/>
  <conditionalFormatting sqref="J47 H47 F47 D47 B47">
    <cfRule type="cellIs" priority="1" dxfId="12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0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BF242"/>
  <sheetViews>
    <sheetView showGridLines="0" showRowColHeaders="0" showZeros="0" zoomScale="85" zoomScaleNormal="85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2.8515625" style="6" customWidth="1"/>
    <col min="2" max="2" width="9.28125" style="10" customWidth="1"/>
    <col min="3" max="3" width="0.5625" style="10" customWidth="1"/>
    <col min="4" max="4" width="8.28125" style="10" customWidth="1"/>
    <col min="5" max="5" width="0.5625" style="10" customWidth="1"/>
    <col min="6" max="6" width="8.8515625" style="10" customWidth="1"/>
    <col min="7" max="7" width="0.5625" style="10" customWidth="1"/>
    <col min="8" max="8" width="7.8515625" style="10" customWidth="1"/>
    <col min="9" max="9" width="0.5625" style="10" customWidth="1"/>
    <col min="10" max="10" width="10.7109375" style="10" customWidth="1"/>
    <col min="11" max="11" width="0.5625" style="10" customWidth="1"/>
    <col min="12" max="12" width="9.7109375" style="10" bestFit="1" customWidth="1"/>
    <col min="13" max="13" width="0.5625" style="10" customWidth="1"/>
    <col min="14" max="14" width="3.57421875" style="10" customWidth="1"/>
    <col min="15" max="15" width="22.28125" style="10" customWidth="1"/>
    <col min="16" max="16" width="0.5625" style="10" customWidth="1"/>
    <col min="17" max="17" width="10.8515625" style="10" customWidth="1"/>
    <col min="18" max="18" width="0.5625" style="10" customWidth="1"/>
    <col min="19" max="19" width="7.7109375" style="10" customWidth="1"/>
    <col min="20" max="20" width="0.5625" style="10" customWidth="1"/>
    <col min="21" max="21" width="8.00390625" style="10" bestFit="1" customWidth="1"/>
    <col min="22" max="22" width="0.5625" style="10" customWidth="1"/>
    <col min="23" max="23" width="7.28125" style="10" bestFit="1" customWidth="1"/>
    <col min="24" max="24" width="0.5625" style="10" customWidth="1"/>
    <col min="25" max="25" width="9.140625" style="10" customWidth="1"/>
    <col min="26" max="16384" width="11.421875" style="6" customWidth="1"/>
  </cols>
  <sheetData>
    <row r="1" ht="6" customHeight="1"/>
    <row r="2" spans="2:58" ht="24.75" customHeight="1">
      <c r="B2" s="168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169" t="s">
        <v>175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4" t="s">
        <v>252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5" t="s">
        <v>219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5" s="16" customFormat="1" ht="17.25" customHeight="1">
      <c r="B7" s="14" t="s">
        <v>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2:25" s="16" customFormat="1" ht="17.25" customHeight="1">
      <c r="B8" s="15" t="s">
        <v>74</v>
      </c>
      <c r="C8" s="15"/>
      <c r="D8" s="17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2:25" s="25" customFormat="1" ht="3.75" customHeight="1">
      <c r="B9" s="20"/>
      <c r="C9" s="20"/>
      <c r="D9" s="20"/>
      <c r="E9" s="20"/>
      <c r="F9" s="20"/>
      <c r="G9" s="20"/>
      <c r="H9" s="20"/>
      <c r="I9" s="20"/>
      <c r="J9" s="20"/>
      <c r="K9" s="21"/>
      <c r="L9" s="22"/>
      <c r="M9" s="23"/>
      <c r="N9" s="24"/>
      <c r="O9" s="24"/>
      <c r="Q9" s="20"/>
      <c r="R9" s="20"/>
      <c r="S9" s="20"/>
      <c r="T9" s="20"/>
      <c r="U9" s="20"/>
      <c r="V9" s="20"/>
      <c r="W9" s="20"/>
      <c r="X9" s="20"/>
      <c r="Y9" s="20"/>
    </row>
    <row r="10" spans="2:25" s="31" customFormat="1" ht="12" customHeight="1">
      <c r="B10" s="26" t="s">
        <v>7</v>
      </c>
      <c r="C10" s="27"/>
      <c r="D10" s="27"/>
      <c r="E10" s="27"/>
      <c r="F10" s="27"/>
      <c r="G10" s="27"/>
      <c r="H10" s="27"/>
      <c r="I10" s="27"/>
      <c r="J10" s="27"/>
      <c r="K10" s="21"/>
      <c r="L10" s="28" t="s">
        <v>6</v>
      </c>
      <c r="M10" s="29"/>
      <c r="N10" s="30" t="s">
        <v>72</v>
      </c>
      <c r="O10" s="30"/>
      <c r="Q10" s="26" t="s">
        <v>16</v>
      </c>
      <c r="R10" s="27"/>
      <c r="S10" s="27"/>
      <c r="T10" s="27"/>
      <c r="U10" s="27"/>
      <c r="V10" s="27"/>
      <c r="W10" s="27"/>
      <c r="X10" s="27"/>
      <c r="Y10" s="26"/>
    </row>
    <row r="11" spans="2:15" s="31" customFormat="1" ht="2.25" customHeight="1">
      <c r="B11" s="32"/>
      <c r="C11" s="32"/>
      <c r="D11" s="32"/>
      <c r="E11" s="32"/>
      <c r="F11" s="32"/>
      <c r="G11" s="32"/>
      <c r="H11" s="32"/>
      <c r="I11" s="32"/>
      <c r="J11" s="32"/>
      <c r="K11" s="33"/>
      <c r="L11" s="27"/>
      <c r="M11" s="32"/>
      <c r="N11" s="27"/>
      <c r="O11" s="27"/>
    </row>
    <row r="12" spans="2:25" s="31" customFormat="1" ht="11.25">
      <c r="B12" s="34" t="s">
        <v>8</v>
      </c>
      <c r="C12" s="21"/>
      <c r="D12" s="35" t="s">
        <v>180</v>
      </c>
      <c r="E12" s="21"/>
      <c r="F12" s="35" t="s">
        <v>181</v>
      </c>
      <c r="G12" s="21"/>
      <c r="H12" s="35" t="s">
        <v>182</v>
      </c>
      <c r="I12" s="21"/>
      <c r="J12" s="35" t="s">
        <v>183</v>
      </c>
      <c r="K12" s="21"/>
      <c r="L12" s="34"/>
      <c r="M12" s="36"/>
      <c r="N12" s="34" t="s">
        <v>73</v>
      </c>
      <c r="O12" s="34"/>
      <c r="Q12" s="35" t="s">
        <v>183</v>
      </c>
      <c r="R12" s="21"/>
      <c r="S12" s="35" t="s">
        <v>182</v>
      </c>
      <c r="T12" s="21"/>
      <c r="U12" s="35" t="s">
        <v>181</v>
      </c>
      <c r="V12" s="21"/>
      <c r="W12" s="35" t="s">
        <v>180</v>
      </c>
      <c r="X12" s="21"/>
      <c r="Y12" s="34" t="s">
        <v>8</v>
      </c>
    </row>
    <row r="13" spans="2:25" s="37" customFormat="1" ht="2.25" customHeight="1">
      <c r="B13" s="36"/>
      <c r="C13" s="21"/>
      <c r="D13" s="21"/>
      <c r="E13" s="21"/>
      <c r="F13" s="21"/>
      <c r="G13" s="21"/>
      <c r="H13" s="21"/>
      <c r="I13" s="21"/>
      <c r="J13" s="21"/>
      <c r="K13" s="21"/>
      <c r="L13" s="34"/>
      <c r="M13" s="36"/>
      <c r="N13" s="34"/>
      <c r="O13" s="34"/>
      <c r="Q13" s="21"/>
      <c r="R13" s="21"/>
      <c r="S13" s="21"/>
      <c r="T13" s="21"/>
      <c r="U13" s="21"/>
      <c r="V13" s="21"/>
      <c r="W13" s="21"/>
      <c r="X13" s="21"/>
      <c r="Y13" s="36"/>
    </row>
    <row r="14" spans="2:25" s="37" customFormat="1" ht="11.25">
      <c r="B14" s="38" t="s">
        <v>9</v>
      </c>
      <c r="C14" s="21"/>
      <c r="D14" s="39" t="s">
        <v>9</v>
      </c>
      <c r="E14" s="40"/>
      <c r="F14" s="39" t="s">
        <v>187</v>
      </c>
      <c r="G14" s="21"/>
      <c r="H14" s="41" t="s">
        <v>190</v>
      </c>
      <c r="I14" s="21"/>
      <c r="J14" s="35" t="s">
        <v>193</v>
      </c>
      <c r="K14" s="21"/>
      <c r="L14" s="34"/>
      <c r="M14" s="36"/>
      <c r="N14" s="34"/>
      <c r="O14" s="34"/>
      <c r="Q14" s="35" t="s">
        <v>193</v>
      </c>
      <c r="R14" s="21"/>
      <c r="S14" s="41" t="s">
        <v>190</v>
      </c>
      <c r="T14" s="40"/>
      <c r="U14" s="39" t="s">
        <v>187</v>
      </c>
      <c r="V14" s="21"/>
      <c r="W14" s="39" t="s">
        <v>9</v>
      </c>
      <c r="X14" s="21"/>
      <c r="Y14" s="38" t="s">
        <v>9</v>
      </c>
    </row>
    <row r="15" spans="2:25" s="44" customFormat="1" ht="11.25">
      <c r="B15" s="42" t="s">
        <v>195</v>
      </c>
      <c r="C15" s="40"/>
      <c r="D15" s="39" t="s">
        <v>186</v>
      </c>
      <c r="E15" s="40"/>
      <c r="F15" s="39" t="s">
        <v>188</v>
      </c>
      <c r="G15" s="40"/>
      <c r="H15" s="41" t="s">
        <v>191</v>
      </c>
      <c r="I15" s="21"/>
      <c r="J15" s="39" t="s">
        <v>213</v>
      </c>
      <c r="K15" s="21"/>
      <c r="L15" s="30"/>
      <c r="M15" s="43"/>
      <c r="N15" s="30"/>
      <c r="O15" s="30"/>
      <c r="Q15" s="39" t="s">
        <v>213</v>
      </c>
      <c r="R15" s="40"/>
      <c r="S15" s="39" t="s">
        <v>191</v>
      </c>
      <c r="T15" s="40"/>
      <c r="U15" s="39" t="s">
        <v>188</v>
      </c>
      <c r="V15" s="40"/>
      <c r="W15" s="39" t="s">
        <v>186</v>
      </c>
      <c r="X15" s="21"/>
      <c r="Y15" s="42" t="s">
        <v>195</v>
      </c>
    </row>
    <row r="16" spans="2:25" s="44" customFormat="1" ht="11.25">
      <c r="B16" s="42" t="s">
        <v>194</v>
      </c>
      <c r="C16" s="40"/>
      <c r="D16" s="39" t="s">
        <v>184</v>
      </c>
      <c r="E16" s="40"/>
      <c r="F16" s="39" t="s">
        <v>189</v>
      </c>
      <c r="G16" s="40"/>
      <c r="H16" s="41" t="s">
        <v>185</v>
      </c>
      <c r="I16" s="21"/>
      <c r="J16" s="39" t="s">
        <v>192</v>
      </c>
      <c r="K16" s="21"/>
      <c r="L16" s="30"/>
      <c r="M16" s="43"/>
      <c r="N16" s="30"/>
      <c r="O16" s="30"/>
      <c r="Q16" s="39" t="s">
        <v>192</v>
      </c>
      <c r="R16" s="40"/>
      <c r="S16" s="39" t="s">
        <v>185</v>
      </c>
      <c r="T16" s="40"/>
      <c r="U16" s="39" t="s">
        <v>189</v>
      </c>
      <c r="V16" s="40"/>
      <c r="W16" s="39" t="s">
        <v>184</v>
      </c>
      <c r="X16" s="21"/>
      <c r="Y16" s="42" t="s">
        <v>194</v>
      </c>
    </row>
    <row r="17" spans="2:25" s="48" customFormat="1" ht="2.25" customHeight="1">
      <c r="B17" s="45"/>
      <c r="C17" s="46"/>
      <c r="D17" s="47"/>
      <c r="E17" s="46"/>
      <c r="F17" s="47"/>
      <c r="G17" s="46"/>
      <c r="H17" s="47"/>
      <c r="I17" s="46"/>
      <c r="J17" s="47"/>
      <c r="K17" s="46"/>
      <c r="Q17" s="45"/>
      <c r="R17" s="46"/>
      <c r="S17" s="47"/>
      <c r="T17" s="46"/>
      <c r="U17" s="47"/>
      <c r="V17" s="46"/>
      <c r="W17" s="47"/>
      <c r="X17" s="46"/>
      <c r="Y17" s="47"/>
    </row>
    <row r="18" spans="2:56" s="31" customFormat="1" ht="12" customHeight="1">
      <c r="B18" s="49"/>
      <c r="C18" s="50"/>
      <c r="D18" s="49"/>
      <c r="E18" s="50"/>
      <c r="F18" s="49"/>
      <c r="G18" s="50"/>
      <c r="H18" s="49"/>
      <c r="I18" s="50"/>
      <c r="J18" s="49"/>
      <c r="K18" s="50"/>
      <c r="L18" s="37" t="s">
        <v>10</v>
      </c>
      <c r="M18" s="37" t="s">
        <v>11</v>
      </c>
      <c r="N18" s="37"/>
      <c r="O18" s="37"/>
      <c r="P18" s="51"/>
      <c r="Q18" s="49">
        <f>SUM(Q19:Q21)</f>
        <v>4386</v>
      </c>
      <c r="R18" s="51"/>
      <c r="S18" s="49">
        <f>SUM(S19:S21)</f>
        <v>49051</v>
      </c>
      <c r="T18" s="51"/>
      <c r="U18" s="49">
        <f>SUM(U19:U21)</f>
        <v>112768</v>
      </c>
      <c r="V18" s="51"/>
      <c r="W18" s="49">
        <f>SUM(W19:W21)</f>
        <v>41570</v>
      </c>
      <c r="X18" s="51"/>
      <c r="Y18" s="49">
        <f>SUM(Q18:W18)</f>
        <v>207775</v>
      </c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</row>
    <row r="19" spans="2:56" s="56" customFormat="1" ht="12" customHeight="1">
      <c r="B19" s="52"/>
      <c r="C19" s="53"/>
      <c r="D19" s="52"/>
      <c r="E19" s="53"/>
      <c r="F19" s="52"/>
      <c r="G19" s="53"/>
      <c r="H19" s="52"/>
      <c r="I19" s="53"/>
      <c r="J19" s="52"/>
      <c r="K19" s="53"/>
      <c r="L19" s="54" t="s">
        <v>66</v>
      </c>
      <c r="M19" s="54"/>
      <c r="N19" s="54" t="s">
        <v>67</v>
      </c>
      <c r="O19" s="54"/>
      <c r="P19" s="55"/>
      <c r="Q19" s="55">
        <v>72</v>
      </c>
      <c r="R19" s="55"/>
      <c r="S19" s="55">
        <v>5125</v>
      </c>
      <c r="T19" s="55"/>
      <c r="U19" s="55">
        <v>3373</v>
      </c>
      <c r="V19" s="55"/>
      <c r="W19" s="55">
        <v>1950</v>
      </c>
      <c r="X19" s="55"/>
      <c r="Y19" s="55">
        <f>SUM(Q19:W19)</f>
        <v>10520</v>
      </c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</row>
    <row r="20" spans="2:56" s="56" customFormat="1" ht="12" customHeight="1">
      <c r="B20" s="52"/>
      <c r="C20" s="53"/>
      <c r="D20" s="52"/>
      <c r="E20" s="53"/>
      <c r="F20" s="52"/>
      <c r="G20" s="53"/>
      <c r="H20" s="52"/>
      <c r="I20" s="53"/>
      <c r="J20" s="52"/>
      <c r="K20" s="53"/>
      <c r="L20" s="54" t="s">
        <v>68</v>
      </c>
      <c r="M20" s="54"/>
      <c r="N20" s="54" t="s">
        <v>69</v>
      </c>
      <c r="O20" s="54"/>
      <c r="P20" s="55"/>
      <c r="Q20" s="55">
        <v>0</v>
      </c>
      <c r="R20" s="55"/>
      <c r="S20" s="55">
        <v>210</v>
      </c>
      <c r="T20" s="55"/>
      <c r="U20" s="55">
        <v>0</v>
      </c>
      <c r="V20" s="55"/>
      <c r="W20" s="55">
        <v>0</v>
      </c>
      <c r="X20" s="55"/>
      <c r="Y20" s="55">
        <f>SUM(Q20:W20)</f>
        <v>210</v>
      </c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</row>
    <row r="21" spans="2:56" s="56" customFormat="1" ht="12" customHeight="1">
      <c r="B21" s="52"/>
      <c r="C21" s="53"/>
      <c r="D21" s="52"/>
      <c r="E21" s="53"/>
      <c r="F21" s="52"/>
      <c r="G21" s="53"/>
      <c r="H21" s="52"/>
      <c r="I21" s="53"/>
      <c r="J21" s="52"/>
      <c r="K21" s="53"/>
      <c r="L21" s="54" t="s">
        <v>70</v>
      </c>
      <c r="M21" s="54"/>
      <c r="N21" s="54" t="s">
        <v>71</v>
      </c>
      <c r="O21" s="54"/>
      <c r="P21" s="55"/>
      <c r="Q21" s="55">
        <v>4314</v>
      </c>
      <c r="R21" s="55"/>
      <c r="S21" s="55">
        <v>43716</v>
      </c>
      <c r="T21" s="55"/>
      <c r="U21" s="55">
        <v>109395</v>
      </c>
      <c r="V21" s="55"/>
      <c r="W21" s="55">
        <v>39620</v>
      </c>
      <c r="X21" s="55"/>
      <c r="Y21" s="55">
        <f>SUM(Q21:W21)</f>
        <v>197045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</row>
    <row r="22" spans="2:56" s="31" customFormat="1" ht="12" customHeight="1">
      <c r="B22" s="49">
        <f>SUM(D22:J22)</f>
        <v>62075</v>
      </c>
      <c r="C22" s="50"/>
      <c r="D22" s="49">
        <v>10422</v>
      </c>
      <c r="E22" s="50"/>
      <c r="F22" s="49">
        <v>29246</v>
      </c>
      <c r="G22" s="50"/>
      <c r="H22" s="49">
        <v>21111</v>
      </c>
      <c r="I22" s="50"/>
      <c r="J22" s="49">
        <v>1296</v>
      </c>
      <c r="K22" s="50"/>
      <c r="L22" s="37" t="s">
        <v>12</v>
      </c>
      <c r="M22" s="37" t="s">
        <v>13</v>
      </c>
      <c r="N22" s="54"/>
      <c r="O22" s="37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</row>
    <row r="23" spans="2:56" s="62" customFormat="1" ht="12" customHeight="1">
      <c r="B23" s="57">
        <f>SUM(D23:J23)</f>
        <v>145700</v>
      </c>
      <c r="C23" s="58"/>
      <c r="D23" s="57">
        <f>W18-D22</f>
        <v>31148</v>
      </c>
      <c r="E23" s="58"/>
      <c r="F23" s="57">
        <f>U18-F22</f>
        <v>83522</v>
      </c>
      <c r="G23" s="58"/>
      <c r="H23" s="57">
        <f>S18-H22</f>
        <v>27940</v>
      </c>
      <c r="I23" s="58"/>
      <c r="J23" s="57">
        <f>Q18-J22</f>
        <v>3090</v>
      </c>
      <c r="K23" s="58"/>
      <c r="L23" s="59" t="s">
        <v>176</v>
      </c>
      <c r="M23" s="59" t="s">
        <v>177</v>
      </c>
      <c r="N23" s="60"/>
      <c r="O23" s="59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</row>
    <row r="24" spans="2:56" s="31" customFormat="1" ht="12" customHeight="1">
      <c r="B24" s="49">
        <f>SUM(D24:J24)</f>
        <v>19767</v>
      </c>
      <c r="C24" s="50"/>
      <c r="D24" s="49">
        <v>6178</v>
      </c>
      <c r="E24" s="50"/>
      <c r="F24" s="49">
        <v>7411</v>
      </c>
      <c r="G24" s="50"/>
      <c r="H24" s="49">
        <v>5834</v>
      </c>
      <c r="I24" s="50"/>
      <c r="J24" s="49">
        <v>344</v>
      </c>
      <c r="K24" s="50"/>
      <c r="L24" s="37" t="s">
        <v>14</v>
      </c>
      <c r="M24" s="37" t="s">
        <v>15</v>
      </c>
      <c r="N24" s="37"/>
      <c r="O24" s="37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</row>
    <row r="25" spans="2:56" s="67" customFormat="1" ht="12" customHeight="1" thickBot="1">
      <c r="B25" s="63">
        <f>SUM(D25:J25)</f>
        <v>125933</v>
      </c>
      <c r="C25" s="64"/>
      <c r="D25" s="63">
        <f>D23-D24</f>
        <v>24970</v>
      </c>
      <c r="E25" s="64"/>
      <c r="F25" s="63">
        <f>F23-F24</f>
        <v>76111</v>
      </c>
      <c r="G25" s="64"/>
      <c r="H25" s="63">
        <f>H23-H24</f>
        <v>22106</v>
      </c>
      <c r="I25" s="64"/>
      <c r="J25" s="63">
        <f>J23-J24</f>
        <v>2746</v>
      </c>
      <c r="K25" s="64"/>
      <c r="L25" s="65" t="s">
        <v>178</v>
      </c>
      <c r="M25" s="65" t="s">
        <v>179</v>
      </c>
      <c r="N25" s="65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</row>
    <row r="26" spans="2:25" s="68" customFormat="1" ht="21" customHeight="1">
      <c r="B26" s="15" t="s">
        <v>24</v>
      </c>
      <c r="C26" s="15"/>
      <c r="D26" s="17"/>
      <c r="E26" s="18"/>
      <c r="F26" s="18"/>
      <c r="G26" s="18"/>
      <c r="H26" s="18"/>
      <c r="I26" s="18"/>
      <c r="J26" s="18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2:25" s="68" customFormat="1" ht="3.75" customHeight="1">
      <c r="B27" s="20"/>
      <c r="C27" s="20"/>
      <c r="D27" s="20"/>
      <c r="E27" s="20"/>
      <c r="F27" s="20"/>
      <c r="G27" s="20"/>
      <c r="H27" s="20"/>
      <c r="I27" s="20"/>
      <c r="J27" s="20"/>
      <c r="K27" s="21"/>
      <c r="L27" s="22"/>
      <c r="M27" s="23"/>
      <c r="N27" s="24"/>
      <c r="O27" s="24"/>
      <c r="P27" s="25"/>
      <c r="Q27" s="20"/>
      <c r="R27" s="20"/>
      <c r="S27" s="20"/>
      <c r="T27" s="20"/>
      <c r="U27" s="20"/>
      <c r="V27" s="20"/>
      <c r="W27" s="20"/>
      <c r="X27" s="20"/>
      <c r="Y27" s="20"/>
    </row>
    <row r="28" spans="2:25" s="31" customFormat="1" ht="12" customHeight="1">
      <c r="B28" s="26" t="s">
        <v>7</v>
      </c>
      <c r="C28" s="27"/>
      <c r="D28" s="27"/>
      <c r="E28" s="27"/>
      <c r="F28" s="27"/>
      <c r="G28" s="27"/>
      <c r="H28" s="27"/>
      <c r="I28" s="27"/>
      <c r="J28" s="27"/>
      <c r="K28" s="21"/>
      <c r="L28" s="28" t="s">
        <v>6</v>
      </c>
      <c r="M28" s="29"/>
      <c r="N28" s="30" t="s">
        <v>72</v>
      </c>
      <c r="O28" s="30"/>
      <c r="Q28" s="26" t="s">
        <v>16</v>
      </c>
      <c r="R28" s="27"/>
      <c r="S28" s="27"/>
      <c r="T28" s="27"/>
      <c r="U28" s="27"/>
      <c r="V28" s="27"/>
      <c r="W28" s="27"/>
      <c r="X28" s="27"/>
      <c r="Y28" s="26"/>
    </row>
    <row r="29" spans="2:15" s="31" customFormat="1" ht="2.25" customHeight="1">
      <c r="B29" s="32"/>
      <c r="C29" s="32"/>
      <c r="D29" s="32"/>
      <c r="E29" s="32"/>
      <c r="F29" s="32"/>
      <c r="G29" s="32"/>
      <c r="H29" s="32"/>
      <c r="I29" s="32"/>
      <c r="J29" s="32"/>
      <c r="K29" s="33"/>
      <c r="L29" s="27"/>
      <c r="M29" s="32"/>
      <c r="N29" s="27"/>
      <c r="O29" s="27"/>
    </row>
    <row r="30" spans="2:25" s="31" customFormat="1" ht="11.25">
      <c r="B30" s="34" t="s">
        <v>8</v>
      </c>
      <c r="C30" s="21"/>
      <c r="D30" s="35" t="s">
        <v>180</v>
      </c>
      <c r="E30" s="21"/>
      <c r="F30" s="35" t="s">
        <v>181</v>
      </c>
      <c r="G30" s="21"/>
      <c r="H30" s="35" t="s">
        <v>182</v>
      </c>
      <c r="I30" s="21"/>
      <c r="J30" s="35" t="s">
        <v>183</v>
      </c>
      <c r="K30" s="21"/>
      <c r="L30" s="34"/>
      <c r="M30" s="36"/>
      <c r="N30" s="34" t="s">
        <v>73</v>
      </c>
      <c r="O30" s="34"/>
      <c r="Q30" s="35" t="s">
        <v>183</v>
      </c>
      <c r="R30" s="21"/>
      <c r="S30" s="35" t="s">
        <v>182</v>
      </c>
      <c r="T30" s="21"/>
      <c r="U30" s="35" t="s">
        <v>181</v>
      </c>
      <c r="V30" s="21"/>
      <c r="W30" s="35" t="s">
        <v>180</v>
      </c>
      <c r="X30" s="21"/>
      <c r="Y30" s="34" t="s">
        <v>8</v>
      </c>
    </row>
    <row r="31" spans="2:25" s="37" customFormat="1" ht="2.25" customHeight="1">
      <c r="B31" s="36"/>
      <c r="C31" s="21"/>
      <c r="D31" s="21"/>
      <c r="E31" s="21"/>
      <c r="F31" s="21"/>
      <c r="G31" s="21"/>
      <c r="H31" s="21"/>
      <c r="I31" s="21"/>
      <c r="J31" s="21"/>
      <c r="K31" s="21"/>
      <c r="L31" s="34"/>
      <c r="M31" s="36"/>
      <c r="N31" s="34"/>
      <c r="O31" s="34"/>
      <c r="Q31" s="21"/>
      <c r="R31" s="21"/>
      <c r="S31" s="21"/>
      <c r="T31" s="21"/>
      <c r="U31" s="21"/>
      <c r="V31" s="21"/>
      <c r="W31" s="21"/>
      <c r="X31" s="21"/>
      <c r="Y31" s="36"/>
    </row>
    <row r="32" spans="2:25" s="37" customFormat="1" ht="11.25">
      <c r="B32" s="38" t="s">
        <v>9</v>
      </c>
      <c r="C32" s="21"/>
      <c r="D32" s="39" t="s">
        <v>9</v>
      </c>
      <c r="E32" s="40"/>
      <c r="F32" s="39" t="s">
        <v>187</v>
      </c>
      <c r="G32" s="21"/>
      <c r="H32" s="41" t="s">
        <v>190</v>
      </c>
      <c r="I32" s="21"/>
      <c r="J32" s="35" t="s">
        <v>193</v>
      </c>
      <c r="K32" s="21"/>
      <c r="L32" s="34"/>
      <c r="M32" s="36"/>
      <c r="N32" s="34"/>
      <c r="O32" s="34"/>
      <c r="Q32" s="35" t="s">
        <v>193</v>
      </c>
      <c r="R32" s="21"/>
      <c r="S32" s="41" t="s">
        <v>190</v>
      </c>
      <c r="T32" s="40"/>
      <c r="U32" s="39" t="s">
        <v>187</v>
      </c>
      <c r="V32" s="21"/>
      <c r="W32" s="39" t="s">
        <v>9</v>
      </c>
      <c r="X32" s="21"/>
      <c r="Y32" s="38" t="s">
        <v>9</v>
      </c>
    </row>
    <row r="33" spans="2:25" s="44" customFormat="1" ht="11.25">
      <c r="B33" s="42" t="s">
        <v>195</v>
      </c>
      <c r="C33" s="40"/>
      <c r="D33" s="39" t="s">
        <v>186</v>
      </c>
      <c r="E33" s="40"/>
      <c r="F33" s="39" t="s">
        <v>188</v>
      </c>
      <c r="G33" s="40"/>
      <c r="H33" s="41" t="s">
        <v>191</v>
      </c>
      <c r="I33" s="21"/>
      <c r="J33" s="39" t="s">
        <v>213</v>
      </c>
      <c r="K33" s="21"/>
      <c r="L33" s="30"/>
      <c r="M33" s="43"/>
      <c r="N33" s="30"/>
      <c r="O33" s="30"/>
      <c r="Q33" s="39" t="s">
        <v>213</v>
      </c>
      <c r="R33" s="40"/>
      <c r="S33" s="39" t="s">
        <v>191</v>
      </c>
      <c r="T33" s="40"/>
      <c r="U33" s="39" t="s">
        <v>188</v>
      </c>
      <c r="V33" s="40"/>
      <c r="W33" s="39" t="s">
        <v>186</v>
      </c>
      <c r="X33" s="21"/>
      <c r="Y33" s="42" t="s">
        <v>195</v>
      </c>
    </row>
    <row r="34" spans="2:25" s="44" customFormat="1" ht="11.25">
      <c r="B34" s="42" t="s">
        <v>194</v>
      </c>
      <c r="C34" s="40"/>
      <c r="D34" s="39" t="s">
        <v>184</v>
      </c>
      <c r="E34" s="40"/>
      <c r="F34" s="39" t="s">
        <v>189</v>
      </c>
      <c r="G34" s="40"/>
      <c r="H34" s="41" t="s">
        <v>185</v>
      </c>
      <c r="I34" s="21"/>
      <c r="J34" s="39" t="s">
        <v>192</v>
      </c>
      <c r="K34" s="21"/>
      <c r="L34" s="30"/>
      <c r="M34" s="43"/>
      <c r="N34" s="30"/>
      <c r="O34" s="30"/>
      <c r="Q34" s="39" t="s">
        <v>192</v>
      </c>
      <c r="R34" s="40"/>
      <c r="S34" s="39" t="s">
        <v>185</v>
      </c>
      <c r="T34" s="40"/>
      <c r="U34" s="39" t="s">
        <v>189</v>
      </c>
      <c r="V34" s="40"/>
      <c r="W34" s="39" t="s">
        <v>184</v>
      </c>
      <c r="X34" s="21"/>
      <c r="Y34" s="42" t="s">
        <v>194</v>
      </c>
    </row>
    <row r="35" spans="2:25" s="68" customFormat="1" ht="2.25" customHeight="1">
      <c r="B35" s="45"/>
      <c r="C35" s="46"/>
      <c r="D35" s="47"/>
      <c r="E35" s="46"/>
      <c r="F35" s="47"/>
      <c r="G35" s="46"/>
      <c r="H35" s="47"/>
      <c r="I35" s="46"/>
      <c r="J35" s="47"/>
      <c r="K35" s="46"/>
      <c r="L35" s="48"/>
      <c r="M35" s="48"/>
      <c r="N35" s="48"/>
      <c r="O35" s="48"/>
      <c r="P35" s="48"/>
      <c r="Q35" s="45"/>
      <c r="R35" s="46"/>
      <c r="S35" s="47"/>
      <c r="T35" s="46"/>
      <c r="U35" s="47"/>
      <c r="V35" s="46"/>
      <c r="W35" s="47"/>
      <c r="X35" s="46"/>
      <c r="Y35" s="47"/>
    </row>
    <row r="36" spans="2:25" s="68" customFormat="1" ht="12" customHeight="1">
      <c r="B36" s="49"/>
      <c r="C36" s="50"/>
      <c r="D36" s="49"/>
      <c r="E36" s="50"/>
      <c r="F36" s="49"/>
      <c r="G36" s="50"/>
      <c r="H36" s="49"/>
      <c r="I36" s="50"/>
      <c r="J36" s="49"/>
      <c r="K36" s="50"/>
      <c r="L36" s="69" t="s">
        <v>176</v>
      </c>
      <c r="M36" s="70" t="s">
        <v>177</v>
      </c>
      <c r="N36" s="71"/>
      <c r="O36" s="37"/>
      <c r="P36" s="51"/>
      <c r="Q36" s="51">
        <f>J23</f>
        <v>3090</v>
      </c>
      <c r="R36" s="51"/>
      <c r="S36" s="51">
        <f>H23</f>
        <v>27940</v>
      </c>
      <c r="T36" s="51"/>
      <c r="U36" s="51">
        <f>F23</f>
        <v>83522</v>
      </c>
      <c r="V36" s="51"/>
      <c r="W36" s="51">
        <f>D23</f>
        <v>31148</v>
      </c>
      <c r="X36" s="51"/>
      <c r="Y36" s="51">
        <f>SUM(Q36:W36)</f>
        <v>145700</v>
      </c>
    </row>
    <row r="37" spans="2:25" s="77" customFormat="1" ht="12" customHeight="1">
      <c r="B37" s="72"/>
      <c r="C37" s="73"/>
      <c r="D37" s="72"/>
      <c r="E37" s="74"/>
      <c r="F37" s="72"/>
      <c r="G37" s="74"/>
      <c r="H37" s="72"/>
      <c r="I37" s="74"/>
      <c r="J37" s="72"/>
      <c r="K37" s="74"/>
      <c r="L37" s="75" t="s">
        <v>178</v>
      </c>
      <c r="M37" s="76" t="s">
        <v>179</v>
      </c>
      <c r="N37" s="72"/>
      <c r="O37" s="72"/>
      <c r="P37" s="73"/>
      <c r="Q37" s="72">
        <f>J25</f>
        <v>2746</v>
      </c>
      <c r="R37" s="73"/>
      <c r="S37" s="72">
        <f>H25</f>
        <v>22106</v>
      </c>
      <c r="T37" s="73"/>
      <c r="U37" s="72">
        <f>F25</f>
        <v>76111</v>
      </c>
      <c r="V37" s="73"/>
      <c r="W37" s="72">
        <f>D25</f>
        <v>24970</v>
      </c>
      <c r="X37" s="73"/>
      <c r="Y37" s="72">
        <f>SUM(Q37:W37)</f>
        <v>125933</v>
      </c>
    </row>
    <row r="38" spans="2:25" s="68" customFormat="1" ht="12" customHeight="1">
      <c r="B38" s="78">
        <f>SUM(D38:J38)</f>
        <v>125658</v>
      </c>
      <c r="C38" s="51"/>
      <c r="D38" s="78">
        <f>D39+D40</f>
        <v>24872</v>
      </c>
      <c r="E38" s="50"/>
      <c r="F38" s="78">
        <f>F39+F40</f>
        <v>75958</v>
      </c>
      <c r="G38" s="50"/>
      <c r="H38" s="78">
        <f>H39+H40</f>
        <v>22097</v>
      </c>
      <c r="I38" s="50"/>
      <c r="J38" s="78">
        <f>J39+J40</f>
        <v>2731</v>
      </c>
      <c r="K38" s="50"/>
      <c r="L38" s="79" t="s">
        <v>17</v>
      </c>
      <c r="M38" s="79" t="s">
        <v>18</v>
      </c>
      <c r="N38" s="79"/>
      <c r="O38" s="37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2:25" s="68" customFormat="1" ht="12" customHeight="1">
      <c r="B39" s="80">
        <f>SUM(D39:J39)</f>
        <v>96797</v>
      </c>
      <c r="C39" s="81"/>
      <c r="D39" s="80">
        <v>18027</v>
      </c>
      <c r="E39" s="82"/>
      <c r="F39" s="80">
        <v>59668</v>
      </c>
      <c r="G39" s="82"/>
      <c r="H39" s="80">
        <v>16969</v>
      </c>
      <c r="I39" s="82"/>
      <c r="J39" s="80">
        <v>2133</v>
      </c>
      <c r="K39" s="82"/>
      <c r="L39" s="69" t="s">
        <v>76</v>
      </c>
      <c r="M39" s="69"/>
      <c r="N39" s="69" t="s">
        <v>77</v>
      </c>
      <c r="O39" s="37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2:25" s="68" customFormat="1" ht="12" customHeight="1">
      <c r="B40" s="49">
        <f>SUM(D40:J40)</f>
        <v>28861</v>
      </c>
      <c r="C40" s="51"/>
      <c r="D40" s="49">
        <f>D42+D43</f>
        <v>6845</v>
      </c>
      <c r="E40" s="50"/>
      <c r="F40" s="49">
        <f>F42+F43</f>
        <v>16290</v>
      </c>
      <c r="G40" s="50"/>
      <c r="H40" s="49">
        <f>H42+H43</f>
        <v>5128</v>
      </c>
      <c r="I40" s="50"/>
      <c r="J40" s="49">
        <f>J42+J43</f>
        <v>598</v>
      </c>
      <c r="K40" s="50"/>
      <c r="L40" s="79" t="s">
        <v>78</v>
      </c>
      <c r="M40" s="79"/>
      <c r="N40" s="79" t="s">
        <v>79</v>
      </c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2:25" s="86" customFormat="1" ht="12" customHeight="1">
      <c r="B41" s="83"/>
      <c r="C41" s="84"/>
      <c r="D41" s="83"/>
      <c r="E41" s="84"/>
      <c r="F41" s="83"/>
      <c r="G41" s="84"/>
      <c r="H41" s="83"/>
      <c r="I41" s="84"/>
      <c r="J41" s="83"/>
      <c r="K41" s="84"/>
      <c r="L41" s="79"/>
      <c r="M41" s="79"/>
      <c r="N41" s="85" t="s">
        <v>80</v>
      </c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2:25" s="90" customFormat="1" ht="12" customHeight="1">
      <c r="B42" s="87">
        <f>SUM(D42:J42)</f>
        <v>18328</v>
      </c>
      <c r="C42" s="87"/>
      <c r="D42" s="87">
        <v>2069</v>
      </c>
      <c r="E42" s="87"/>
      <c r="F42" s="87">
        <v>10952</v>
      </c>
      <c r="G42" s="87"/>
      <c r="H42" s="87">
        <v>4780</v>
      </c>
      <c r="I42" s="87"/>
      <c r="J42" s="87">
        <v>527</v>
      </c>
      <c r="K42" s="87"/>
      <c r="L42" s="88" t="s">
        <v>81</v>
      </c>
      <c r="M42" s="88" t="s">
        <v>82</v>
      </c>
      <c r="N42" s="54" t="s">
        <v>82</v>
      </c>
      <c r="O42" s="54"/>
      <c r="P42" s="89"/>
      <c r="Q42" s="87"/>
      <c r="R42" s="87"/>
      <c r="S42" s="87"/>
      <c r="T42" s="87"/>
      <c r="U42" s="87"/>
      <c r="V42" s="87"/>
      <c r="W42" s="87"/>
      <c r="X42" s="87"/>
      <c r="Y42" s="87"/>
    </row>
    <row r="43" spans="2:25" s="93" customFormat="1" ht="12" customHeight="1">
      <c r="B43" s="91">
        <f>SUM(D43:J43)</f>
        <v>10533</v>
      </c>
      <c r="C43" s="55"/>
      <c r="D43" s="91">
        <v>4776</v>
      </c>
      <c r="E43" s="53"/>
      <c r="F43" s="91">
        <v>5338</v>
      </c>
      <c r="G43" s="53"/>
      <c r="H43" s="91">
        <v>348</v>
      </c>
      <c r="I43" s="53"/>
      <c r="J43" s="91">
        <v>71</v>
      </c>
      <c r="K43" s="53"/>
      <c r="L43" s="92" t="s">
        <v>83</v>
      </c>
      <c r="M43" s="92"/>
      <c r="N43" s="92" t="s">
        <v>84</v>
      </c>
      <c r="O43" s="91"/>
      <c r="P43" s="55"/>
      <c r="Q43" s="91"/>
      <c r="R43" s="55"/>
      <c r="S43" s="91"/>
      <c r="T43" s="55"/>
      <c r="U43" s="91"/>
      <c r="V43" s="55"/>
      <c r="W43" s="91"/>
      <c r="X43" s="55"/>
      <c r="Y43" s="91"/>
    </row>
    <row r="44" spans="2:25" s="68" customFormat="1" ht="12" customHeight="1">
      <c r="B44" s="78">
        <f>SUM(D44:J44)</f>
        <v>275</v>
      </c>
      <c r="C44" s="51"/>
      <c r="D44" s="78">
        <v>98</v>
      </c>
      <c r="E44" s="50"/>
      <c r="F44" s="78">
        <v>153</v>
      </c>
      <c r="G44" s="50"/>
      <c r="H44" s="78">
        <v>9</v>
      </c>
      <c r="I44" s="50"/>
      <c r="J44" s="78">
        <v>15</v>
      </c>
      <c r="K44" s="50"/>
      <c r="L44" s="21" t="s">
        <v>88</v>
      </c>
      <c r="M44" s="21"/>
      <c r="N44" s="21" t="s">
        <v>89</v>
      </c>
      <c r="O44" s="78"/>
      <c r="P44" s="51"/>
      <c r="Q44" s="78"/>
      <c r="R44" s="51"/>
      <c r="S44" s="78"/>
      <c r="T44" s="51"/>
      <c r="U44" s="78"/>
      <c r="V44" s="51"/>
      <c r="W44" s="78"/>
      <c r="X44" s="51"/>
      <c r="Y44" s="78"/>
    </row>
    <row r="45" spans="2:25" s="68" customFormat="1" ht="12" customHeight="1">
      <c r="B45" s="78"/>
      <c r="C45" s="81"/>
      <c r="D45" s="78"/>
      <c r="E45" s="82"/>
      <c r="F45" s="78"/>
      <c r="G45" s="82"/>
      <c r="H45" s="78"/>
      <c r="I45" s="82"/>
      <c r="J45" s="78"/>
      <c r="K45" s="82"/>
      <c r="L45" s="21"/>
      <c r="M45" s="21"/>
      <c r="N45" s="21" t="s">
        <v>90</v>
      </c>
      <c r="O45" s="78"/>
      <c r="P45" s="81"/>
      <c r="Q45" s="78"/>
      <c r="R45" s="81"/>
      <c r="S45" s="78"/>
      <c r="T45" s="81"/>
      <c r="U45" s="78"/>
      <c r="V45" s="81"/>
      <c r="W45" s="78"/>
      <c r="X45" s="81"/>
      <c r="Y45" s="78"/>
    </row>
    <row r="46" spans="11:25" s="68" customFormat="1" ht="12" customHeight="1">
      <c r="K46" s="94"/>
      <c r="L46" s="79" t="s">
        <v>94</v>
      </c>
      <c r="M46" s="95"/>
      <c r="N46" s="79" t="s">
        <v>95</v>
      </c>
      <c r="O46" s="96"/>
      <c r="P46" s="96"/>
      <c r="Q46" s="94"/>
      <c r="R46" s="94"/>
      <c r="S46" s="94"/>
      <c r="T46" s="94"/>
      <c r="U46" s="94"/>
      <c r="V46" s="94"/>
      <c r="W46" s="94"/>
      <c r="X46" s="94"/>
      <c r="Y46" s="94"/>
    </row>
    <row r="47" spans="2:56" s="62" customFormat="1" ht="12" customHeight="1">
      <c r="B47" s="97">
        <f>SUM(D47:J47)</f>
        <v>19767</v>
      </c>
      <c r="C47" s="97"/>
      <c r="D47" s="97">
        <f>W36-D38-D44</f>
        <v>6178</v>
      </c>
      <c r="E47" s="97"/>
      <c r="F47" s="97">
        <f>U36-F38-F44</f>
        <v>7411</v>
      </c>
      <c r="G47" s="97"/>
      <c r="H47" s="97">
        <f>S36-H38-H44</f>
        <v>5834</v>
      </c>
      <c r="I47" s="97"/>
      <c r="J47" s="97">
        <f>Q36-J38-J44</f>
        <v>344</v>
      </c>
      <c r="K47" s="98"/>
      <c r="L47" s="99" t="s">
        <v>19</v>
      </c>
      <c r="M47" s="100" t="s">
        <v>20</v>
      </c>
      <c r="N47" s="101"/>
      <c r="O47" s="102"/>
      <c r="P47" s="102"/>
      <c r="Q47" s="98"/>
      <c r="R47" s="98"/>
      <c r="S47" s="98"/>
      <c r="T47" s="98"/>
      <c r="U47" s="98"/>
      <c r="V47" s="98"/>
      <c r="W47" s="98"/>
      <c r="X47" s="98"/>
      <c r="Y47" s="98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</row>
    <row r="48" spans="2:56" s="67" customFormat="1" ht="12" customHeight="1" thickBot="1">
      <c r="B48" s="159" t="s">
        <v>220</v>
      </c>
      <c r="C48" s="64"/>
      <c r="D48" s="159" t="s">
        <v>220</v>
      </c>
      <c r="E48" s="64"/>
      <c r="F48" s="159" t="s">
        <v>220</v>
      </c>
      <c r="G48" s="64"/>
      <c r="H48" s="159" t="s">
        <v>220</v>
      </c>
      <c r="I48" s="64"/>
      <c r="J48" s="159" t="s">
        <v>220</v>
      </c>
      <c r="K48" s="64"/>
      <c r="L48" s="65" t="s">
        <v>21</v>
      </c>
      <c r="M48" s="65" t="s">
        <v>22</v>
      </c>
      <c r="N48" s="65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</row>
    <row r="49" spans="2:25" s="68" customFormat="1" ht="21" customHeight="1">
      <c r="B49" s="15" t="s">
        <v>23</v>
      </c>
      <c r="C49" s="15"/>
      <c r="D49" s="17"/>
      <c r="E49" s="18"/>
      <c r="F49" s="18"/>
      <c r="G49" s="18"/>
      <c r="H49" s="18"/>
      <c r="I49" s="18"/>
      <c r="J49" s="18"/>
      <c r="K49" s="18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2:25" s="68" customFormat="1" ht="3.75" customHeight="1">
      <c r="B50" s="20"/>
      <c r="C50" s="20"/>
      <c r="D50" s="20"/>
      <c r="E50" s="20"/>
      <c r="F50" s="20"/>
      <c r="G50" s="20"/>
      <c r="H50" s="20"/>
      <c r="I50" s="20"/>
      <c r="J50" s="20"/>
      <c r="K50" s="21"/>
      <c r="L50" s="22"/>
      <c r="M50" s="23"/>
      <c r="N50" s="24"/>
      <c r="O50" s="24"/>
      <c r="P50" s="25"/>
      <c r="Q50" s="20"/>
      <c r="R50" s="20"/>
      <c r="S50" s="20"/>
      <c r="T50" s="20"/>
      <c r="U50" s="20"/>
      <c r="V50" s="20"/>
      <c r="W50" s="20"/>
      <c r="X50" s="20"/>
      <c r="Y50" s="20"/>
    </row>
    <row r="51" spans="2:25" s="31" customFormat="1" ht="12" customHeight="1">
      <c r="B51" s="26" t="s">
        <v>7</v>
      </c>
      <c r="C51" s="27"/>
      <c r="D51" s="27"/>
      <c r="E51" s="27"/>
      <c r="F51" s="27"/>
      <c r="G51" s="27"/>
      <c r="H51" s="27"/>
      <c r="I51" s="27"/>
      <c r="J51" s="27"/>
      <c r="K51" s="21"/>
      <c r="L51" s="28" t="s">
        <v>6</v>
      </c>
      <c r="M51" s="29"/>
      <c r="N51" s="30" t="s">
        <v>72</v>
      </c>
      <c r="O51" s="30"/>
      <c r="Q51" s="26" t="s">
        <v>16</v>
      </c>
      <c r="R51" s="27"/>
      <c r="S51" s="27"/>
      <c r="T51" s="27"/>
      <c r="U51" s="27"/>
      <c r="V51" s="27"/>
      <c r="W51" s="27"/>
      <c r="X51" s="27"/>
      <c r="Y51" s="26"/>
    </row>
    <row r="52" spans="2:15" s="31" customFormat="1" ht="2.25" customHeight="1">
      <c r="B52" s="32"/>
      <c r="C52" s="32"/>
      <c r="D52" s="32"/>
      <c r="E52" s="32"/>
      <c r="F52" s="32"/>
      <c r="G52" s="32"/>
      <c r="H52" s="32"/>
      <c r="I52" s="32"/>
      <c r="J52" s="32"/>
      <c r="K52" s="33"/>
      <c r="L52" s="27"/>
      <c r="M52" s="32"/>
      <c r="N52" s="27"/>
      <c r="O52" s="27"/>
    </row>
    <row r="53" spans="2:25" s="31" customFormat="1" ht="11.25">
      <c r="B53" s="34" t="s">
        <v>8</v>
      </c>
      <c r="C53" s="21"/>
      <c r="D53" s="35" t="s">
        <v>180</v>
      </c>
      <c r="E53" s="21"/>
      <c r="F53" s="35" t="s">
        <v>181</v>
      </c>
      <c r="G53" s="21"/>
      <c r="H53" s="35" t="s">
        <v>182</v>
      </c>
      <c r="I53" s="21"/>
      <c r="J53" s="35" t="s">
        <v>183</v>
      </c>
      <c r="K53" s="21"/>
      <c r="L53" s="34"/>
      <c r="M53" s="36"/>
      <c r="N53" s="34" t="s">
        <v>73</v>
      </c>
      <c r="O53" s="34"/>
      <c r="Q53" s="35" t="s">
        <v>183</v>
      </c>
      <c r="R53" s="21"/>
      <c r="S53" s="35" t="s">
        <v>182</v>
      </c>
      <c r="T53" s="21"/>
      <c r="U53" s="35" t="s">
        <v>181</v>
      </c>
      <c r="V53" s="21"/>
      <c r="W53" s="35" t="s">
        <v>180</v>
      </c>
      <c r="X53" s="21"/>
      <c r="Y53" s="34" t="s">
        <v>8</v>
      </c>
    </row>
    <row r="54" spans="2:25" s="37" customFormat="1" ht="2.25" customHeight="1">
      <c r="B54" s="36"/>
      <c r="C54" s="21"/>
      <c r="D54" s="21"/>
      <c r="E54" s="21"/>
      <c r="F54" s="21"/>
      <c r="G54" s="21"/>
      <c r="H54" s="21"/>
      <c r="I54" s="21"/>
      <c r="J54" s="21"/>
      <c r="K54" s="21"/>
      <c r="L54" s="34"/>
      <c r="M54" s="36"/>
      <c r="N54" s="34"/>
      <c r="O54" s="34"/>
      <c r="Q54" s="21"/>
      <c r="R54" s="21"/>
      <c r="S54" s="21"/>
      <c r="T54" s="21"/>
      <c r="U54" s="21"/>
      <c r="V54" s="21"/>
      <c r="W54" s="21"/>
      <c r="X54" s="21"/>
      <c r="Y54" s="36"/>
    </row>
    <row r="55" spans="2:25" s="37" customFormat="1" ht="11.25">
      <c r="B55" s="38" t="s">
        <v>9</v>
      </c>
      <c r="C55" s="21"/>
      <c r="D55" s="39" t="s">
        <v>9</v>
      </c>
      <c r="E55" s="40"/>
      <c r="F55" s="39" t="s">
        <v>187</v>
      </c>
      <c r="G55" s="21"/>
      <c r="H55" s="41" t="s">
        <v>190</v>
      </c>
      <c r="I55" s="21"/>
      <c r="J55" s="35" t="s">
        <v>193</v>
      </c>
      <c r="K55" s="21"/>
      <c r="L55" s="34"/>
      <c r="M55" s="36"/>
      <c r="N55" s="34"/>
      <c r="O55" s="34"/>
      <c r="Q55" s="35" t="s">
        <v>193</v>
      </c>
      <c r="R55" s="21"/>
      <c r="S55" s="41" t="s">
        <v>190</v>
      </c>
      <c r="T55" s="40"/>
      <c r="U55" s="39" t="s">
        <v>187</v>
      </c>
      <c r="V55" s="21"/>
      <c r="W55" s="39" t="s">
        <v>9</v>
      </c>
      <c r="X55" s="21"/>
      <c r="Y55" s="38" t="s">
        <v>9</v>
      </c>
    </row>
    <row r="56" spans="2:25" s="44" customFormat="1" ht="11.25">
      <c r="B56" s="42" t="s">
        <v>195</v>
      </c>
      <c r="C56" s="40"/>
      <c r="D56" s="39" t="s">
        <v>186</v>
      </c>
      <c r="E56" s="40"/>
      <c r="F56" s="39" t="s">
        <v>188</v>
      </c>
      <c r="G56" s="40"/>
      <c r="H56" s="41" t="s">
        <v>191</v>
      </c>
      <c r="I56" s="21"/>
      <c r="J56" s="39" t="s">
        <v>213</v>
      </c>
      <c r="K56" s="21"/>
      <c r="L56" s="30"/>
      <c r="M56" s="43"/>
      <c r="N56" s="30"/>
      <c r="O56" s="30"/>
      <c r="Q56" s="39" t="s">
        <v>213</v>
      </c>
      <c r="R56" s="40"/>
      <c r="S56" s="39" t="s">
        <v>191</v>
      </c>
      <c r="T56" s="40"/>
      <c r="U56" s="39" t="s">
        <v>188</v>
      </c>
      <c r="V56" s="40"/>
      <c r="W56" s="39" t="s">
        <v>186</v>
      </c>
      <c r="X56" s="21"/>
      <c r="Y56" s="42" t="s">
        <v>195</v>
      </c>
    </row>
    <row r="57" spans="2:25" s="44" customFormat="1" ht="11.25">
      <c r="B57" s="42" t="s">
        <v>194</v>
      </c>
      <c r="C57" s="40"/>
      <c r="D57" s="39" t="s">
        <v>184</v>
      </c>
      <c r="E57" s="40"/>
      <c r="F57" s="39" t="s">
        <v>189</v>
      </c>
      <c r="G57" s="40"/>
      <c r="H57" s="41" t="s">
        <v>185</v>
      </c>
      <c r="I57" s="21"/>
      <c r="J57" s="39" t="s">
        <v>192</v>
      </c>
      <c r="K57" s="21"/>
      <c r="L57" s="30"/>
      <c r="M57" s="43"/>
      <c r="N57" s="30"/>
      <c r="O57" s="30"/>
      <c r="Q57" s="39" t="s">
        <v>192</v>
      </c>
      <c r="R57" s="40"/>
      <c r="S57" s="39" t="s">
        <v>185</v>
      </c>
      <c r="T57" s="40"/>
      <c r="U57" s="39" t="s">
        <v>189</v>
      </c>
      <c r="V57" s="40"/>
      <c r="W57" s="39" t="s">
        <v>184</v>
      </c>
      <c r="X57" s="21"/>
      <c r="Y57" s="42" t="s">
        <v>194</v>
      </c>
    </row>
    <row r="58" spans="2:25" s="68" customFormat="1" ht="2.25" customHeight="1">
      <c r="B58" s="45"/>
      <c r="C58" s="46"/>
      <c r="D58" s="47"/>
      <c r="E58" s="46"/>
      <c r="F58" s="47"/>
      <c r="G58" s="46"/>
      <c r="H58" s="47"/>
      <c r="I58" s="46"/>
      <c r="J58" s="47"/>
      <c r="K58" s="46"/>
      <c r="L58" s="48"/>
      <c r="M58" s="48"/>
      <c r="N58" s="48"/>
      <c r="O58" s="48"/>
      <c r="P58" s="48"/>
      <c r="Q58" s="45"/>
      <c r="R58" s="46"/>
      <c r="S58" s="47"/>
      <c r="T58" s="46"/>
      <c r="U58" s="47"/>
      <c r="V58" s="46"/>
      <c r="W58" s="47"/>
      <c r="X58" s="46"/>
      <c r="Y58" s="47"/>
    </row>
    <row r="59" spans="2:56" s="31" customFormat="1" ht="12" customHeight="1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4" t="s">
        <v>19</v>
      </c>
      <c r="M59" s="105" t="s">
        <v>20</v>
      </c>
      <c r="N59" s="106"/>
      <c r="O59" s="107"/>
      <c r="P59" s="108"/>
      <c r="Q59" s="103">
        <f>J47</f>
        <v>344</v>
      </c>
      <c r="R59" s="103"/>
      <c r="S59" s="103">
        <f>H47</f>
        <v>5834</v>
      </c>
      <c r="T59" s="103"/>
      <c r="U59" s="103">
        <f>F47</f>
        <v>7411</v>
      </c>
      <c r="V59" s="103"/>
      <c r="W59" s="103">
        <f>D47</f>
        <v>6178</v>
      </c>
      <c r="X59" s="103"/>
      <c r="Y59" s="103">
        <f>SUM(Q59:W59)</f>
        <v>19767</v>
      </c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</row>
    <row r="60" spans="2:25" s="77" customFormat="1" ht="12" customHeight="1">
      <c r="B60" s="72"/>
      <c r="C60" s="73"/>
      <c r="D60" s="72"/>
      <c r="E60" s="74"/>
      <c r="F60" s="72"/>
      <c r="G60" s="74"/>
      <c r="H60" s="72"/>
      <c r="I60" s="74"/>
      <c r="J60" s="72"/>
      <c r="K60" s="74"/>
      <c r="L60" s="76" t="s">
        <v>21</v>
      </c>
      <c r="M60" s="76" t="s">
        <v>22</v>
      </c>
      <c r="N60" s="109"/>
      <c r="O60" s="72"/>
      <c r="P60" s="73"/>
      <c r="Q60" s="72" t="str">
        <f>J48</f>
        <v>0</v>
      </c>
      <c r="R60" s="73"/>
      <c r="S60" s="72" t="str">
        <f>H48</f>
        <v>0</v>
      </c>
      <c r="T60" s="73"/>
      <c r="U60" s="72" t="str">
        <f>F48</f>
        <v>0</v>
      </c>
      <c r="V60" s="73"/>
      <c r="W60" s="72" t="str">
        <f>D48</f>
        <v>0</v>
      </c>
      <c r="X60" s="73"/>
      <c r="Y60" s="72">
        <f>SUM(Q60:W60)</f>
        <v>0</v>
      </c>
    </row>
    <row r="61" spans="2:25" s="44" customFormat="1" ht="12" customHeight="1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79" t="s">
        <v>85</v>
      </c>
      <c r="M61" s="79" t="s">
        <v>97</v>
      </c>
      <c r="N61" s="79"/>
      <c r="O61" s="107"/>
      <c r="P61" s="108"/>
      <c r="Q61" s="103">
        <f>Q63+Q71</f>
        <v>0</v>
      </c>
      <c r="R61" s="103"/>
      <c r="S61" s="103">
        <f>S63+S71</f>
        <v>21819</v>
      </c>
      <c r="T61" s="103"/>
      <c r="U61" s="103">
        <f>U63+U71</f>
        <v>31617</v>
      </c>
      <c r="V61" s="103"/>
      <c r="W61" s="103">
        <f>W63+W71</f>
        <v>56437</v>
      </c>
      <c r="X61" s="103"/>
      <c r="Y61" s="103">
        <f>SUM(Q61:W61)</f>
        <v>109873</v>
      </c>
    </row>
    <row r="62" spans="2:25" s="44" customFormat="1" ht="12" customHeight="1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79"/>
      <c r="M62" s="110" t="s">
        <v>98</v>
      </c>
      <c r="N62" s="79"/>
      <c r="O62" s="107"/>
      <c r="P62" s="108"/>
      <c r="Q62" s="103"/>
      <c r="R62" s="103"/>
      <c r="S62" s="103"/>
      <c r="T62" s="103"/>
      <c r="U62" s="103"/>
      <c r="V62" s="103"/>
      <c r="W62" s="103"/>
      <c r="X62" s="103"/>
      <c r="Y62" s="103"/>
    </row>
    <row r="63" spans="2:25" s="48" customFormat="1" ht="12" customHeight="1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4" t="s">
        <v>86</v>
      </c>
      <c r="M63" s="105"/>
      <c r="N63" s="111" t="s">
        <v>87</v>
      </c>
      <c r="O63" s="107"/>
      <c r="P63" s="154"/>
      <c r="Q63" s="103">
        <f>Q64+Q66+Q68</f>
        <v>0</v>
      </c>
      <c r="R63" s="103"/>
      <c r="S63" s="103">
        <f>S64+S66+S68</f>
        <v>8474</v>
      </c>
      <c r="T63" s="103"/>
      <c r="U63" s="103">
        <f>U64+U66+U68</f>
        <v>31268</v>
      </c>
      <c r="V63" s="103"/>
      <c r="W63" s="103">
        <f>W64+W66+W68</f>
        <v>55477</v>
      </c>
      <c r="X63" s="103"/>
      <c r="Y63" s="103">
        <f>SUM(Q63:W63)</f>
        <v>95219</v>
      </c>
    </row>
    <row r="64" spans="2:25" s="116" customFormat="1" ht="12" customHeight="1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112" t="s">
        <v>199</v>
      </c>
      <c r="M64" s="113"/>
      <c r="N64" s="114" t="s">
        <v>200</v>
      </c>
      <c r="O64" s="115"/>
      <c r="P64" s="89"/>
      <c r="Q64" s="87">
        <v>0</v>
      </c>
      <c r="R64" s="87"/>
      <c r="S64" s="87">
        <v>5167</v>
      </c>
      <c r="T64" s="87"/>
      <c r="U64" s="87">
        <v>9960</v>
      </c>
      <c r="V64" s="87"/>
      <c r="W64" s="87">
        <v>42914</v>
      </c>
      <c r="X64" s="87"/>
      <c r="Y64" s="87">
        <f>SUM(Q64:W64)</f>
        <v>58041</v>
      </c>
    </row>
    <row r="65" spans="2:25" s="116" customFormat="1" ht="12" customHeight="1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112"/>
      <c r="M65" s="113"/>
      <c r="N65" s="114" t="s">
        <v>201</v>
      </c>
      <c r="O65" s="115"/>
      <c r="P65" s="89"/>
      <c r="Q65" s="87"/>
      <c r="R65" s="87"/>
      <c r="S65" s="87"/>
      <c r="T65" s="87"/>
      <c r="U65" s="87"/>
      <c r="V65" s="87"/>
      <c r="W65" s="87"/>
      <c r="X65" s="87"/>
      <c r="Y65" s="87"/>
    </row>
    <row r="66" spans="2:25" s="116" customFormat="1" ht="12" customHeight="1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112" t="s">
        <v>202</v>
      </c>
      <c r="M66" s="113"/>
      <c r="N66" s="114" t="s">
        <v>203</v>
      </c>
      <c r="O66" s="115"/>
      <c r="P66" s="89"/>
      <c r="Q66" s="87">
        <v>0</v>
      </c>
      <c r="R66" s="87"/>
      <c r="S66" s="87">
        <v>66</v>
      </c>
      <c r="T66" s="87"/>
      <c r="U66" s="87">
        <v>37</v>
      </c>
      <c r="V66" s="87"/>
      <c r="W66" s="87">
        <v>28</v>
      </c>
      <c r="X66" s="87"/>
      <c r="Y66" s="87">
        <f>SUM(Q66:W66)</f>
        <v>131</v>
      </c>
    </row>
    <row r="67" spans="2:25" s="116" customFormat="1" ht="12" customHeight="1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112"/>
      <c r="M67" s="113"/>
      <c r="N67" s="114" t="s">
        <v>204</v>
      </c>
      <c r="O67" s="115"/>
      <c r="P67" s="89"/>
      <c r="Q67" s="87"/>
      <c r="R67" s="87"/>
      <c r="S67" s="87"/>
      <c r="T67" s="87"/>
      <c r="U67" s="87"/>
      <c r="V67" s="87"/>
      <c r="W67" s="87"/>
      <c r="X67" s="87"/>
      <c r="Y67" s="87"/>
    </row>
    <row r="68" spans="2:25" s="116" customFormat="1" ht="12" customHeight="1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112" t="s">
        <v>205</v>
      </c>
      <c r="M68" s="113"/>
      <c r="N68" s="114" t="s">
        <v>206</v>
      </c>
      <c r="O68" s="115"/>
      <c r="P68" s="89"/>
      <c r="Q68" s="87">
        <v>0</v>
      </c>
      <c r="R68" s="87"/>
      <c r="S68" s="87">
        <v>3241</v>
      </c>
      <c r="T68" s="87"/>
      <c r="U68" s="87">
        <v>21271</v>
      </c>
      <c r="V68" s="87"/>
      <c r="W68" s="87">
        <v>12535</v>
      </c>
      <c r="X68" s="87"/>
      <c r="Y68" s="87">
        <f>SUM(Q68:W68)</f>
        <v>37047</v>
      </c>
    </row>
    <row r="69" spans="2:25" s="116" customFormat="1" ht="12" customHeight="1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112"/>
      <c r="M69" s="113"/>
      <c r="N69" s="114" t="s">
        <v>207</v>
      </c>
      <c r="O69" s="115"/>
      <c r="P69" s="89"/>
      <c r="Q69" s="87"/>
      <c r="R69" s="87"/>
      <c r="S69" s="87"/>
      <c r="T69" s="87"/>
      <c r="U69" s="87"/>
      <c r="V69" s="87"/>
      <c r="W69" s="87"/>
      <c r="X69" s="87"/>
      <c r="Y69" s="87"/>
    </row>
    <row r="70" spans="2:25" s="116" customFormat="1" ht="12" customHeight="1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112"/>
      <c r="M70" s="113"/>
      <c r="N70" s="114" t="s">
        <v>208</v>
      </c>
      <c r="O70" s="115"/>
      <c r="P70" s="89"/>
      <c r="Q70" s="87"/>
      <c r="R70" s="87"/>
      <c r="S70" s="87"/>
      <c r="T70" s="87"/>
      <c r="U70" s="87"/>
      <c r="V70" s="87"/>
      <c r="W70" s="87"/>
      <c r="X70" s="87"/>
      <c r="Y70" s="87"/>
    </row>
    <row r="71" spans="2:25" s="68" customFormat="1" ht="12" customHeight="1">
      <c r="B71" s="117"/>
      <c r="C71" s="51"/>
      <c r="D71" s="117"/>
      <c r="E71" s="50"/>
      <c r="F71" s="117"/>
      <c r="G71" s="50"/>
      <c r="H71" s="117"/>
      <c r="I71" s="50"/>
      <c r="J71" s="117"/>
      <c r="K71" s="50"/>
      <c r="L71" s="118" t="s">
        <v>88</v>
      </c>
      <c r="M71" s="118"/>
      <c r="N71" s="118" t="s">
        <v>99</v>
      </c>
      <c r="O71" s="117"/>
      <c r="P71" s="51"/>
      <c r="Q71" s="117">
        <v>0</v>
      </c>
      <c r="R71" s="51"/>
      <c r="S71" s="117">
        <v>13345</v>
      </c>
      <c r="T71" s="51"/>
      <c r="U71" s="117">
        <v>349</v>
      </c>
      <c r="V71" s="51"/>
      <c r="W71" s="117">
        <v>960</v>
      </c>
      <c r="X71" s="51"/>
      <c r="Y71" s="117">
        <f>SUM(Q71:W71)</f>
        <v>14654</v>
      </c>
    </row>
    <row r="72" spans="2:25" s="68" customFormat="1" ht="12" customHeight="1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79" t="s">
        <v>91</v>
      </c>
      <c r="M72" s="79" t="s">
        <v>92</v>
      </c>
      <c r="N72" s="79"/>
      <c r="O72" s="107"/>
      <c r="P72" s="108"/>
      <c r="Q72" s="103">
        <f>Q73+Q74</f>
        <v>-3752</v>
      </c>
      <c r="R72" s="103"/>
      <c r="S72" s="103">
        <f>S73+S74</f>
        <v>-1755</v>
      </c>
      <c r="T72" s="103"/>
      <c r="U72" s="103">
        <f>U73+U74</f>
        <v>-3901</v>
      </c>
      <c r="V72" s="103"/>
      <c r="W72" s="103">
        <f>W73+W74</f>
        <v>-2435</v>
      </c>
      <c r="X72" s="103"/>
      <c r="Y72" s="103">
        <f>SUM(Q72:W72)</f>
        <v>-11843</v>
      </c>
    </row>
    <row r="73" spans="2:56" s="56" customFormat="1" ht="12" customHeight="1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112" t="s">
        <v>75</v>
      </c>
      <c r="M73" s="113"/>
      <c r="N73" s="114" t="s">
        <v>93</v>
      </c>
      <c r="O73" s="115"/>
      <c r="P73" s="89"/>
      <c r="Q73" s="87">
        <v>0</v>
      </c>
      <c r="R73" s="87"/>
      <c r="S73" s="87">
        <v>-1713</v>
      </c>
      <c r="T73" s="87"/>
      <c r="U73" s="87">
        <v>-2193</v>
      </c>
      <c r="V73" s="87"/>
      <c r="W73" s="87">
        <v>-1605</v>
      </c>
      <c r="X73" s="87"/>
      <c r="Y73" s="87">
        <f>SUM(Q73:W73)</f>
        <v>-5511</v>
      </c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</row>
    <row r="74" spans="2:25" s="93" customFormat="1" ht="12" customHeight="1">
      <c r="B74" s="91"/>
      <c r="C74" s="55"/>
      <c r="D74" s="91"/>
      <c r="E74" s="53"/>
      <c r="F74" s="91"/>
      <c r="G74" s="53"/>
      <c r="H74" s="91"/>
      <c r="I74" s="53"/>
      <c r="J74" s="91"/>
      <c r="K74" s="53"/>
      <c r="L74" s="92" t="s">
        <v>94</v>
      </c>
      <c r="M74" s="92"/>
      <c r="N74" s="92" t="s">
        <v>95</v>
      </c>
      <c r="O74" s="91"/>
      <c r="P74" s="55"/>
      <c r="Q74" s="91">
        <v>-3752</v>
      </c>
      <c r="R74" s="55"/>
      <c r="S74" s="91">
        <v>-42</v>
      </c>
      <c r="T74" s="55"/>
      <c r="U74" s="91">
        <v>-1708</v>
      </c>
      <c r="V74" s="55"/>
      <c r="W74" s="91">
        <v>-830</v>
      </c>
      <c r="X74" s="55"/>
      <c r="Y74" s="91">
        <f>SUM(Q74:W74)</f>
        <v>-6332</v>
      </c>
    </row>
    <row r="75" spans="2:25" s="68" customFormat="1" ht="12" customHeight="1">
      <c r="B75" s="103">
        <f>B76+B77+B78+B80+B82</f>
        <v>20394</v>
      </c>
      <c r="C75" s="103"/>
      <c r="D75" s="103">
        <f>D76+D77+D78+D80+D82</f>
        <v>18366</v>
      </c>
      <c r="E75" s="103"/>
      <c r="F75" s="103">
        <f>F76+F77+F78+F80+F82</f>
        <v>3514</v>
      </c>
      <c r="G75" s="103"/>
      <c r="H75" s="103">
        <f>H76+H77+H78+H80+H82</f>
        <v>784</v>
      </c>
      <c r="I75" s="103"/>
      <c r="J75" s="103">
        <f>J76+J77+J78+J80+J82</f>
        <v>0</v>
      </c>
      <c r="K75" s="103"/>
      <c r="L75" s="79" t="s">
        <v>32</v>
      </c>
      <c r="M75" s="79" t="s">
        <v>33</v>
      </c>
      <c r="N75" s="79"/>
      <c r="O75" s="107"/>
      <c r="P75" s="108"/>
      <c r="Q75" s="103">
        <f>Q76+Q77+Q78+Q80+Q82</f>
        <v>2888</v>
      </c>
      <c r="R75" s="103"/>
      <c r="S75" s="103">
        <f>S76+S77+S78+S80+S82</f>
        <v>593</v>
      </c>
      <c r="T75" s="103"/>
      <c r="U75" s="103">
        <f>U76+U77+U78+U80+U82</f>
        <v>518</v>
      </c>
      <c r="V75" s="103"/>
      <c r="W75" s="103">
        <f>W76+W77+W78+W80+W82</f>
        <v>8038</v>
      </c>
      <c r="X75" s="103"/>
      <c r="Y75" s="103">
        <f>Y76+Y77+Y78+Y80+Y82</f>
        <v>9767</v>
      </c>
    </row>
    <row r="76" spans="2:25" s="93" customFormat="1" ht="12" customHeight="1">
      <c r="B76" s="55">
        <v>20384</v>
      </c>
      <c r="C76" s="87"/>
      <c r="D76" s="87">
        <v>18359</v>
      </c>
      <c r="E76" s="87"/>
      <c r="F76" s="87">
        <v>3513</v>
      </c>
      <c r="G76" s="87"/>
      <c r="H76" s="87">
        <v>782</v>
      </c>
      <c r="I76" s="87"/>
      <c r="J76" s="87">
        <v>0</v>
      </c>
      <c r="K76" s="87"/>
      <c r="L76" s="112" t="s">
        <v>100</v>
      </c>
      <c r="M76" s="113"/>
      <c r="N76" s="114" t="s">
        <v>101</v>
      </c>
      <c r="O76" s="115"/>
      <c r="P76" s="89"/>
      <c r="Q76" s="87">
        <v>2888</v>
      </c>
      <c r="R76" s="87"/>
      <c r="S76" s="87">
        <v>441</v>
      </c>
      <c r="T76" s="87"/>
      <c r="U76" s="87">
        <v>481</v>
      </c>
      <c r="V76" s="87"/>
      <c r="W76" s="87">
        <v>2287</v>
      </c>
      <c r="X76" s="87"/>
      <c r="Y76" s="55">
        <v>3827</v>
      </c>
    </row>
    <row r="77" spans="2:25" s="93" customFormat="1" ht="12" customHeight="1">
      <c r="B77" s="87">
        <f>SUM(D77:J77)</f>
        <v>0</v>
      </c>
      <c r="C77" s="87"/>
      <c r="D77" s="87">
        <v>0</v>
      </c>
      <c r="E77" s="87"/>
      <c r="F77" s="87">
        <v>0</v>
      </c>
      <c r="G77" s="87"/>
      <c r="H77" s="87">
        <v>0</v>
      </c>
      <c r="I77" s="87"/>
      <c r="J77" s="87">
        <v>0</v>
      </c>
      <c r="K77" s="87"/>
      <c r="L77" s="112" t="s">
        <v>102</v>
      </c>
      <c r="M77" s="113"/>
      <c r="N77" s="114" t="s">
        <v>103</v>
      </c>
      <c r="O77" s="115"/>
      <c r="P77" s="89"/>
      <c r="Q77" s="87">
        <v>0</v>
      </c>
      <c r="R77" s="87"/>
      <c r="S77" s="87">
        <v>113</v>
      </c>
      <c r="T77" s="87"/>
      <c r="U77" s="87">
        <v>31</v>
      </c>
      <c r="V77" s="87"/>
      <c r="W77" s="87">
        <v>5480</v>
      </c>
      <c r="X77" s="87"/>
      <c r="Y77" s="87">
        <f>SUM(Q77:W77)</f>
        <v>5624</v>
      </c>
    </row>
    <row r="78" spans="2:25" s="93" customFormat="1" ht="12" customHeight="1">
      <c r="B78" s="87">
        <f>SUM(D78:J78)</f>
        <v>0</v>
      </c>
      <c r="C78" s="87"/>
      <c r="D78" s="87">
        <v>0</v>
      </c>
      <c r="E78" s="87"/>
      <c r="F78" s="87">
        <v>0</v>
      </c>
      <c r="G78" s="87"/>
      <c r="H78" s="87">
        <v>0</v>
      </c>
      <c r="I78" s="87"/>
      <c r="J78" s="87">
        <v>0</v>
      </c>
      <c r="K78" s="87"/>
      <c r="L78" s="112" t="s">
        <v>104</v>
      </c>
      <c r="M78" s="114"/>
      <c r="N78" s="114" t="s">
        <v>105</v>
      </c>
      <c r="O78" s="115"/>
      <c r="P78" s="89"/>
      <c r="Q78" s="87">
        <v>0</v>
      </c>
      <c r="R78" s="87"/>
      <c r="S78" s="87">
        <v>0</v>
      </c>
      <c r="T78" s="87"/>
      <c r="U78" s="87">
        <v>0</v>
      </c>
      <c r="V78" s="87"/>
      <c r="W78" s="87">
        <v>0</v>
      </c>
      <c r="X78" s="87"/>
      <c r="Y78" s="87">
        <f>SUM(Q78:W78)</f>
        <v>0</v>
      </c>
    </row>
    <row r="79" spans="2:25" s="93" customFormat="1" ht="12" customHeight="1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119"/>
      <c r="M79" s="120"/>
      <c r="N79" s="120" t="s">
        <v>106</v>
      </c>
      <c r="O79" s="115"/>
      <c r="P79" s="89"/>
      <c r="Q79" s="87"/>
      <c r="R79" s="87"/>
      <c r="S79" s="87"/>
      <c r="T79" s="87"/>
      <c r="U79" s="87"/>
      <c r="V79" s="87"/>
      <c r="W79" s="87"/>
      <c r="X79" s="87"/>
      <c r="Y79" s="87"/>
    </row>
    <row r="80" spans="2:25" s="93" customFormat="1" ht="12" customHeight="1">
      <c r="B80" s="87">
        <f>SUM(D80:J80)</f>
        <v>0</v>
      </c>
      <c r="C80" s="87"/>
      <c r="D80" s="87">
        <v>0</v>
      </c>
      <c r="E80" s="87"/>
      <c r="F80" s="87">
        <v>0</v>
      </c>
      <c r="G80" s="87"/>
      <c r="H80" s="87">
        <v>0</v>
      </c>
      <c r="I80" s="87"/>
      <c r="J80" s="87">
        <v>0</v>
      </c>
      <c r="K80" s="87"/>
      <c r="L80" s="112" t="s">
        <v>107</v>
      </c>
      <c r="M80" s="114"/>
      <c r="N80" s="114" t="s">
        <v>108</v>
      </c>
      <c r="O80" s="115"/>
      <c r="P80" s="89"/>
      <c r="Q80" s="87">
        <v>0</v>
      </c>
      <c r="R80" s="87"/>
      <c r="S80" s="87">
        <v>0</v>
      </c>
      <c r="T80" s="87"/>
      <c r="U80" s="87">
        <v>0</v>
      </c>
      <c r="V80" s="87"/>
      <c r="W80" s="87">
        <v>0</v>
      </c>
      <c r="X80" s="87"/>
      <c r="Y80" s="87">
        <f>SUM(Q80:W80)</f>
        <v>0</v>
      </c>
    </row>
    <row r="81" spans="2:25" s="93" customFormat="1" ht="12" customHeight="1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119"/>
      <c r="M81" s="120"/>
      <c r="N81" s="120" t="s">
        <v>109</v>
      </c>
      <c r="O81" s="115"/>
      <c r="P81" s="89"/>
      <c r="Q81" s="87"/>
      <c r="R81" s="87"/>
      <c r="S81" s="87"/>
      <c r="T81" s="87"/>
      <c r="U81" s="87"/>
      <c r="V81" s="87"/>
      <c r="W81" s="87"/>
      <c r="X81" s="87"/>
      <c r="Y81" s="87"/>
    </row>
    <row r="82" spans="2:25" s="93" customFormat="1" ht="12" customHeight="1">
      <c r="B82" s="87">
        <f>SUM(D82:J82)</f>
        <v>10</v>
      </c>
      <c r="C82" s="87"/>
      <c r="D82" s="87">
        <v>7</v>
      </c>
      <c r="E82" s="87"/>
      <c r="F82" s="87">
        <v>1</v>
      </c>
      <c r="G82" s="87"/>
      <c r="H82" s="87">
        <v>2</v>
      </c>
      <c r="I82" s="87"/>
      <c r="J82" s="87">
        <v>0</v>
      </c>
      <c r="K82" s="87"/>
      <c r="L82" s="112" t="s">
        <v>110</v>
      </c>
      <c r="M82" s="114"/>
      <c r="N82" s="114" t="s">
        <v>111</v>
      </c>
      <c r="O82" s="115"/>
      <c r="P82" s="89"/>
      <c r="Q82" s="87">
        <v>0</v>
      </c>
      <c r="R82" s="87"/>
      <c r="S82" s="87">
        <v>39</v>
      </c>
      <c r="T82" s="87"/>
      <c r="U82" s="87">
        <v>6</v>
      </c>
      <c r="V82" s="87"/>
      <c r="W82" s="87">
        <v>271</v>
      </c>
      <c r="X82" s="87"/>
      <c r="Y82" s="87">
        <f>SUM(Q82:W82)</f>
        <v>316</v>
      </c>
    </row>
    <row r="83" spans="2:25" s="124" customFormat="1" ht="12" customHeight="1">
      <c r="B83" s="61">
        <f>SUM(D83:J83)</f>
        <v>107170</v>
      </c>
      <c r="C83" s="98"/>
      <c r="D83" s="98">
        <f>W59+W61+W72+W75-D75</f>
        <v>49852</v>
      </c>
      <c r="E83" s="98"/>
      <c r="F83" s="98">
        <f>U59+U61+U72+U75-F75</f>
        <v>32131</v>
      </c>
      <c r="G83" s="98"/>
      <c r="H83" s="98">
        <f>S59+S61+S72+S75-H75</f>
        <v>25707</v>
      </c>
      <c r="I83" s="98"/>
      <c r="J83" s="98">
        <f>Q59+Q61+Q72+Q75-J75</f>
        <v>-520</v>
      </c>
      <c r="K83" s="98"/>
      <c r="L83" s="121" t="s">
        <v>214</v>
      </c>
      <c r="M83" s="121" t="s">
        <v>196</v>
      </c>
      <c r="N83" s="122"/>
      <c r="O83" s="123"/>
      <c r="P83" s="102"/>
      <c r="Q83" s="98"/>
      <c r="R83" s="98"/>
      <c r="S83" s="98"/>
      <c r="T83" s="98"/>
      <c r="U83" s="98"/>
      <c r="V83" s="98"/>
      <c r="W83" s="98"/>
      <c r="X83" s="98"/>
      <c r="Y83" s="98"/>
    </row>
    <row r="84" spans="2:56" s="67" customFormat="1" ht="12" customHeight="1" thickBot="1">
      <c r="B84" s="63">
        <f>SUM(D84:J84)</f>
        <v>87403</v>
      </c>
      <c r="C84" s="64"/>
      <c r="D84" s="63">
        <f>W60+W61+W72+W75-D75</f>
        <v>43674</v>
      </c>
      <c r="E84" s="64"/>
      <c r="F84" s="63">
        <f>U60+U61+U72+U75-F75</f>
        <v>24720</v>
      </c>
      <c r="G84" s="64"/>
      <c r="H84" s="63">
        <f>S60+S61+S72+S75-H75</f>
        <v>19873</v>
      </c>
      <c r="I84" s="64"/>
      <c r="J84" s="63">
        <f>Q60+Q61+Q72+Q75-J75</f>
        <v>-864</v>
      </c>
      <c r="K84" s="64"/>
      <c r="L84" s="65" t="s">
        <v>198</v>
      </c>
      <c r="M84" s="65" t="s">
        <v>197</v>
      </c>
      <c r="N84" s="65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</row>
    <row r="85" spans="2:25" s="68" customFormat="1" ht="21" customHeight="1">
      <c r="B85" s="15" t="s">
        <v>25</v>
      </c>
      <c r="C85" s="15"/>
      <c r="D85" s="17"/>
      <c r="E85" s="18"/>
      <c r="F85" s="18"/>
      <c r="G85" s="18"/>
      <c r="H85" s="18"/>
      <c r="I85" s="18"/>
      <c r="J85" s="18"/>
      <c r="K85" s="18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2:25" s="68" customFormat="1" ht="3.75" customHeight="1">
      <c r="B86" s="20"/>
      <c r="C86" s="20"/>
      <c r="D86" s="20"/>
      <c r="E86" s="20"/>
      <c r="F86" s="20"/>
      <c r="G86" s="20"/>
      <c r="H86" s="20"/>
      <c r="I86" s="20"/>
      <c r="J86" s="20"/>
      <c r="K86" s="21"/>
      <c r="L86" s="22"/>
      <c r="M86" s="23"/>
      <c r="N86" s="24"/>
      <c r="O86" s="24"/>
      <c r="P86" s="25"/>
      <c r="Q86" s="20"/>
      <c r="R86" s="20"/>
      <c r="S86" s="20"/>
      <c r="T86" s="20"/>
      <c r="U86" s="20"/>
      <c r="V86" s="20"/>
      <c r="W86" s="20"/>
      <c r="X86" s="20"/>
      <c r="Y86" s="20"/>
    </row>
    <row r="87" spans="2:25" s="68" customFormat="1" ht="12.75">
      <c r="B87" s="26" t="s">
        <v>7</v>
      </c>
      <c r="C87" s="27"/>
      <c r="D87" s="27"/>
      <c r="E87" s="27"/>
      <c r="F87" s="27"/>
      <c r="G87" s="27"/>
      <c r="H87" s="27"/>
      <c r="I87" s="27"/>
      <c r="J87" s="27"/>
      <c r="K87" s="21"/>
      <c r="L87" s="28" t="s">
        <v>6</v>
      </c>
      <c r="M87" s="29"/>
      <c r="N87" s="30" t="s">
        <v>72</v>
      </c>
      <c r="O87" s="30"/>
      <c r="P87" s="31"/>
      <c r="Q87" s="26" t="s">
        <v>16</v>
      </c>
      <c r="R87" s="27"/>
      <c r="S87" s="27"/>
      <c r="T87" s="27"/>
      <c r="U87" s="27"/>
      <c r="V87" s="27"/>
      <c r="W87" s="27"/>
      <c r="X87" s="27"/>
      <c r="Y87" s="26"/>
    </row>
    <row r="88" spans="2:25" s="68" customFormat="1" ht="2.25" customHeight="1">
      <c r="B88" s="32"/>
      <c r="C88" s="32"/>
      <c r="D88" s="32"/>
      <c r="E88" s="32"/>
      <c r="F88" s="32"/>
      <c r="G88" s="32"/>
      <c r="H88" s="32"/>
      <c r="I88" s="32"/>
      <c r="J88" s="32"/>
      <c r="K88" s="33"/>
      <c r="L88" s="27"/>
      <c r="M88" s="32"/>
      <c r="N88" s="27"/>
      <c r="O88" s="27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2:25" s="68" customFormat="1" ht="12.75">
      <c r="B89" s="34" t="s">
        <v>8</v>
      </c>
      <c r="C89" s="21"/>
      <c r="D89" s="35" t="s">
        <v>180</v>
      </c>
      <c r="E89" s="21"/>
      <c r="F89" s="35" t="s">
        <v>181</v>
      </c>
      <c r="G89" s="21"/>
      <c r="H89" s="35" t="s">
        <v>182</v>
      </c>
      <c r="I89" s="21"/>
      <c r="J89" s="35" t="s">
        <v>183</v>
      </c>
      <c r="K89" s="21"/>
      <c r="L89" s="34"/>
      <c r="M89" s="36"/>
      <c r="N89" s="34" t="s">
        <v>73</v>
      </c>
      <c r="O89" s="34"/>
      <c r="P89" s="31"/>
      <c r="Q89" s="35" t="s">
        <v>183</v>
      </c>
      <c r="R89" s="21"/>
      <c r="S89" s="35" t="s">
        <v>182</v>
      </c>
      <c r="T89" s="21"/>
      <c r="U89" s="35" t="s">
        <v>181</v>
      </c>
      <c r="V89" s="21"/>
      <c r="W89" s="35" t="s">
        <v>180</v>
      </c>
      <c r="X89" s="21"/>
      <c r="Y89" s="34" t="s">
        <v>8</v>
      </c>
    </row>
    <row r="90" spans="2:25" s="68" customFormat="1" ht="2.25" customHeight="1">
      <c r="B90" s="36"/>
      <c r="C90" s="21"/>
      <c r="D90" s="21"/>
      <c r="E90" s="21"/>
      <c r="F90" s="21"/>
      <c r="G90" s="21"/>
      <c r="H90" s="21"/>
      <c r="I90" s="21"/>
      <c r="J90" s="21"/>
      <c r="K90" s="21"/>
      <c r="L90" s="34"/>
      <c r="M90" s="36"/>
      <c r="N90" s="34"/>
      <c r="O90" s="34"/>
      <c r="P90" s="37"/>
      <c r="Q90" s="21"/>
      <c r="R90" s="21"/>
      <c r="S90" s="21"/>
      <c r="T90" s="21"/>
      <c r="U90" s="21"/>
      <c r="V90" s="21"/>
      <c r="W90" s="21"/>
      <c r="X90" s="21"/>
      <c r="Y90" s="36"/>
    </row>
    <row r="91" spans="2:25" s="68" customFormat="1" ht="12.75">
      <c r="B91" s="38" t="s">
        <v>9</v>
      </c>
      <c r="C91" s="21"/>
      <c r="D91" s="39" t="s">
        <v>9</v>
      </c>
      <c r="E91" s="40"/>
      <c r="F91" s="39" t="s">
        <v>187</v>
      </c>
      <c r="G91" s="21"/>
      <c r="H91" s="41" t="s">
        <v>190</v>
      </c>
      <c r="I91" s="21"/>
      <c r="J91" s="35" t="s">
        <v>193</v>
      </c>
      <c r="K91" s="21"/>
      <c r="L91" s="34"/>
      <c r="M91" s="36"/>
      <c r="N91" s="34"/>
      <c r="O91" s="34"/>
      <c r="P91" s="37"/>
      <c r="Q91" s="35" t="s">
        <v>193</v>
      </c>
      <c r="R91" s="21"/>
      <c r="S91" s="41" t="s">
        <v>190</v>
      </c>
      <c r="T91" s="40"/>
      <c r="U91" s="39" t="s">
        <v>187</v>
      </c>
      <c r="V91" s="21"/>
      <c r="W91" s="39" t="s">
        <v>9</v>
      </c>
      <c r="X91" s="21"/>
      <c r="Y91" s="38" t="s">
        <v>9</v>
      </c>
    </row>
    <row r="92" spans="2:25" s="68" customFormat="1" ht="12.75">
      <c r="B92" s="42" t="s">
        <v>195</v>
      </c>
      <c r="C92" s="40"/>
      <c r="D92" s="39" t="s">
        <v>186</v>
      </c>
      <c r="E92" s="40"/>
      <c r="F92" s="39" t="s">
        <v>188</v>
      </c>
      <c r="G92" s="40"/>
      <c r="H92" s="41" t="s">
        <v>191</v>
      </c>
      <c r="I92" s="21"/>
      <c r="J92" s="39" t="s">
        <v>213</v>
      </c>
      <c r="K92" s="21"/>
      <c r="L92" s="30"/>
      <c r="M92" s="43"/>
      <c r="N92" s="30"/>
      <c r="O92" s="30"/>
      <c r="P92" s="44"/>
      <c r="Q92" s="39" t="s">
        <v>213</v>
      </c>
      <c r="R92" s="40"/>
      <c r="S92" s="39" t="s">
        <v>191</v>
      </c>
      <c r="T92" s="40"/>
      <c r="U92" s="39" t="s">
        <v>188</v>
      </c>
      <c r="V92" s="40"/>
      <c r="W92" s="39" t="s">
        <v>186</v>
      </c>
      <c r="X92" s="21"/>
      <c r="Y92" s="42" t="s">
        <v>195</v>
      </c>
    </row>
    <row r="93" spans="2:25" s="68" customFormat="1" ht="12" customHeight="1">
      <c r="B93" s="42" t="s">
        <v>194</v>
      </c>
      <c r="C93" s="40"/>
      <c r="D93" s="39" t="s">
        <v>184</v>
      </c>
      <c r="E93" s="40"/>
      <c r="F93" s="39" t="s">
        <v>189</v>
      </c>
      <c r="G93" s="40"/>
      <c r="H93" s="41" t="s">
        <v>185</v>
      </c>
      <c r="I93" s="21"/>
      <c r="J93" s="39" t="s">
        <v>192</v>
      </c>
      <c r="K93" s="21"/>
      <c r="L93" s="30"/>
      <c r="M93" s="43"/>
      <c r="N93" s="30"/>
      <c r="O93" s="30"/>
      <c r="P93" s="44"/>
      <c r="Q93" s="39" t="s">
        <v>192</v>
      </c>
      <c r="R93" s="40"/>
      <c r="S93" s="39" t="s">
        <v>185</v>
      </c>
      <c r="T93" s="40"/>
      <c r="U93" s="39" t="s">
        <v>189</v>
      </c>
      <c r="V93" s="40"/>
      <c r="W93" s="39" t="s">
        <v>184</v>
      </c>
      <c r="X93" s="21"/>
      <c r="Y93" s="42" t="s">
        <v>194</v>
      </c>
    </row>
    <row r="94" spans="2:25" s="68" customFormat="1" ht="2.25" customHeight="1">
      <c r="B94" s="45"/>
      <c r="C94" s="46"/>
      <c r="D94" s="47"/>
      <c r="E94" s="46"/>
      <c r="F94" s="47"/>
      <c r="G94" s="46"/>
      <c r="H94" s="47"/>
      <c r="I94" s="46"/>
      <c r="J94" s="47"/>
      <c r="K94" s="46"/>
      <c r="L94" s="48"/>
      <c r="M94" s="48"/>
      <c r="N94" s="48"/>
      <c r="O94" s="48"/>
      <c r="P94" s="48"/>
      <c r="Q94" s="45"/>
      <c r="R94" s="46"/>
      <c r="S94" s="47"/>
      <c r="T94" s="46"/>
      <c r="U94" s="47"/>
      <c r="V94" s="46"/>
      <c r="W94" s="47"/>
      <c r="X94" s="46"/>
      <c r="Y94" s="47"/>
    </row>
    <row r="95" spans="2:25" s="25" customFormat="1" ht="12" customHeight="1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11" t="s">
        <v>214</v>
      </c>
      <c r="M95" s="111" t="s">
        <v>196</v>
      </c>
      <c r="N95" s="105"/>
      <c r="O95" s="107"/>
      <c r="P95" s="108"/>
      <c r="Q95" s="103">
        <f>J83</f>
        <v>-520</v>
      </c>
      <c r="R95" s="103"/>
      <c r="S95" s="103">
        <f>H83</f>
        <v>25707</v>
      </c>
      <c r="T95" s="103"/>
      <c r="U95" s="103">
        <f>F83</f>
        <v>32131</v>
      </c>
      <c r="V95" s="103"/>
      <c r="W95" s="103">
        <f>D83</f>
        <v>49852</v>
      </c>
      <c r="X95" s="103"/>
      <c r="Y95" s="103">
        <f>SUM(Q95:W95)</f>
        <v>107170</v>
      </c>
    </row>
    <row r="96" spans="2:25" s="77" customFormat="1" ht="12" customHeight="1">
      <c r="B96" s="72"/>
      <c r="C96" s="73"/>
      <c r="D96" s="72"/>
      <c r="E96" s="74"/>
      <c r="F96" s="72"/>
      <c r="G96" s="74"/>
      <c r="H96" s="72"/>
      <c r="I96" s="74"/>
      <c r="J96" s="72"/>
      <c r="K96" s="74"/>
      <c r="L96" s="76" t="s">
        <v>198</v>
      </c>
      <c r="M96" s="76" t="s">
        <v>197</v>
      </c>
      <c r="N96" s="109"/>
      <c r="O96" s="72"/>
      <c r="P96" s="73"/>
      <c r="Q96" s="72">
        <f>J84</f>
        <v>-864</v>
      </c>
      <c r="R96" s="73"/>
      <c r="S96" s="72">
        <f>H84</f>
        <v>19873</v>
      </c>
      <c r="T96" s="73"/>
      <c r="U96" s="72">
        <f>F84</f>
        <v>24720</v>
      </c>
      <c r="V96" s="73"/>
      <c r="W96" s="72">
        <f>D84</f>
        <v>43674</v>
      </c>
      <c r="X96" s="73"/>
      <c r="Y96" s="72">
        <f>SUM(Q96:W96)</f>
        <v>87403</v>
      </c>
    </row>
    <row r="97" spans="2:25" s="37" customFormat="1" ht="12" customHeight="1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79" t="s">
        <v>34</v>
      </c>
      <c r="M97" s="79" t="s">
        <v>112</v>
      </c>
      <c r="N97" s="79"/>
      <c r="O97" s="107"/>
      <c r="P97" s="108"/>
      <c r="Q97" s="103">
        <f>Q99+Q100</f>
        <v>0</v>
      </c>
      <c r="R97" s="103"/>
      <c r="S97" s="103">
        <f>S99+S100</f>
        <v>8401</v>
      </c>
      <c r="T97" s="103"/>
      <c r="U97" s="103">
        <f>U99+U100</f>
        <v>28230</v>
      </c>
      <c r="V97" s="103"/>
      <c r="W97" s="103">
        <f>W99+W100</f>
        <v>62931</v>
      </c>
      <c r="X97" s="103"/>
      <c r="Y97" s="103">
        <f>SUM(Q97:W97)</f>
        <v>99562</v>
      </c>
    </row>
    <row r="98" spans="2:25" s="37" customFormat="1" ht="12" customHeight="1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79"/>
      <c r="M98" s="110" t="s">
        <v>113</v>
      </c>
      <c r="N98" s="110"/>
      <c r="O98" s="107"/>
      <c r="P98" s="108"/>
      <c r="Q98" s="103"/>
      <c r="R98" s="103"/>
      <c r="S98" s="103"/>
      <c r="T98" s="103"/>
      <c r="U98" s="103"/>
      <c r="V98" s="103"/>
      <c r="W98" s="103"/>
      <c r="X98" s="103"/>
      <c r="Y98" s="103"/>
    </row>
    <row r="99" spans="2:25" s="54" customFormat="1" ht="12" customHeight="1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8" t="s">
        <v>209</v>
      </c>
      <c r="M99" s="125"/>
      <c r="N99" s="125" t="s">
        <v>210</v>
      </c>
      <c r="O99" s="115"/>
      <c r="P99" s="89"/>
      <c r="Q99" s="87">
        <v>0</v>
      </c>
      <c r="R99" s="87"/>
      <c r="S99" s="87">
        <v>5995</v>
      </c>
      <c r="T99" s="87"/>
      <c r="U99" s="87">
        <v>28099</v>
      </c>
      <c r="V99" s="87"/>
      <c r="W99" s="87">
        <v>62702</v>
      </c>
      <c r="X99" s="87"/>
      <c r="Y99" s="87">
        <f>SUM(Q99:W99)</f>
        <v>96796</v>
      </c>
    </row>
    <row r="100" spans="2:25" s="93" customFormat="1" ht="12" customHeight="1">
      <c r="B100" s="91"/>
      <c r="C100" s="55"/>
      <c r="D100" s="91"/>
      <c r="E100" s="53"/>
      <c r="F100" s="91"/>
      <c r="G100" s="53"/>
      <c r="H100" s="91"/>
      <c r="I100" s="53"/>
      <c r="J100" s="91"/>
      <c r="K100" s="53"/>
      <c r="L100" s="92" t="s">
        <v>211</v>
      </c>
      <c r="M100" s="92"/>
      <c r="N100" s="92" t="s">
        <v>212</v>
      </c>
      <c r="O100" s="91"/>
      <c r="P100" s="55"/>
      <c r="Q100" s="91">
        <v>0</v>
      </c>
      <c r="R100" s="55"/>
      <c r="S100" s="91">
        <v>2406</v>
      </c>
      <c r="T100" s="55"/>
      <c r="U100" s="91">
        <v>131</v>
      </c>
      <c r="V100" s="55"/>
      <c r="W100" s="91">
        <v>229</v>
      </c>
      <c r="X100" s="55"/>
      <c r="Y100" s="91">
        <f>SUM(Q100:W100)</f>
        <v>2766</v>
      </c>
    </row>
    <row r="101" spans="2:25" s="44" customFormat="1" ht="12" customHeight="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79" t="s">
        <v>35</v>
      </c>
      <c r="M101" s="79" t="s">
        <v>36</v>
      </c>
      <c r="N101" s="79"/>
      <c r="O101" s="107"/>
      <c r="P101" s="108"/>
      <c r="Q101" s="103">
        <f>Q102+Q103</f>
        <v>126413</v>
      </c>
      <c r="R101" s="103"/>
      <c r="S101" s="103">
        <f>S102+S103</f>
        <v>348</v>
      </c>
      <c r="T101" s="103"/>
      <c r="U101" s="103">
        <f>U102+U103</f>
        <v>517</v>
      </c>
      <c r="V101" s="103"/>
      <c r="W101" s="103">
        <f>W102+W103</f>
        <v>12987</v>
      </c>
      <c r="X101" s="103"/>
      <c r="Y101" s="103">
        <f>SUM(Q101:W101)</f>
        <v>140265</v>
      </c>
    </row>
    <row r="102" spans="2:25" s="126" customFormat="1" ht="12" customHeight="1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114" t="s">
        <v>114</v>
      </c>
      <c r="M102" s="114"/>
      <c r="N102" s="114" t="s">
        <v>115</v>
      </c>
      <c r="O102" s="115"/>
      <c r="P102" s="89"/>
      <c r="Q102" s="87">
        <v>126342</v>
      </c>
      <c r="R102" s="87"/>
      <c r="S102" s="87">
        <v>0</v>
      </c>
      <c r="T102" s="87"/>
      <c r="U102" s="87">
        <v>0</v>
      </c>
      <c r="V102" s="87"/>
      <c r="W102" s="87">
        <v>3390</v>
      </c>
      <c r="X102" s="87"/>
      <c r="Y102" s="87">
        <f>SUM(Q102:W102)</f>
        <v>129732</v>
      </c>
    </row>
    <row r="103" spans="2:25" s="93" customFormat="1" ht="12" customHeight="1">
      <c r="B103" s="91"/>
      <c r="C103" s="55"/>
      <c r="D103" s="91"/>
      <c r="E103" s="53"/>
      <c r="F103" s="91"/>
      <c r="G103" s="53"/>
      <c r="H103" s="91"/>
      <c r="I103" s="53"/>
      <c r="J103" s="91"/>
      <c r="K103" s="53"/>
      <c r="L103" s="92" t="s">
        <v>116</v>
      </c>
      <c r="M103" s="92"/>
      <c r="N103" s="92" t="s">
        <v>117</v>
      </c>
      <c r="O103" s="91"/>
      <c r="P103" s="55"/>
      <c r="Q103" s="91">
        <v>71</v>
      </c>
      <c r="R103" s="55"/>
      <c r="S103" s="91">
        <v>348</v>
      </c>
      <c r="T103" s="55"/>
      <c r="U103" s="91">
        <v>517</v>
      </c>
      <c r="V103" s="55"/>
      <c r="W103" s="91">
        <v>9597</v>
      </c>
      <c r="X103" s="55"/>
      <c r="Y103" s="91">
        <f>SUM(Q103:W103)</f>
        <v>10533</v>
      </c>
    </row>
    <row r="104" spans="2:25" s="68" customFormat="1" ht="12" customHeight="1">
      <c r="B104" s="103">
        <f>SUM(D104:J104)</f>
        <v>161643</v>
      </c>
      <c r="C104" s="103"/>
      <c r="D104" s="103">
        <f>D106+D108+D110</f>
        <v>14210</v>
      </c>
      <c r="E104" s="103"/>
      <c r="F104" s="103">
        <f>F106+F108+F110</f>
        <v>4162</v>
      </c>
      <c r="G104" s="103"/>
      <c r="H104" s="103">
        <f>H106+H108+H110</f>
        <v>855</v>
      </c>
      <c r="I104" s="103"/>
      <c r="J104" s="103">
        <f>J106+J108+J110</f>
        <v>142416</v>
      </c>
      <c r="K104" s="103"/>
      <c r="L104" s="79" t="s">
        <v>37</v>
      </c>
      <c r="M104" s="79" t="s">
        <v>118</v>
      </c>
      <c r="N104" s="79"/>
      <c r="O104" s="107"/>
      <c r="P104" s="108"/>
      <c r="Q104" s="103"/>
      <c r="R104" s="103"/>
      <c r="S104" s="103"/>
      <c r="T104" s="103"/>
      <c r="U104" s="103"/>
      <c r="V104" s="103"/>
      <c r="W104" s="103"/>
      <c r="X104" s="103"/>
      <c r="Y104" s="103"/>
    </row>
    <row r="105" spans="2:25" s="68" customFormat="1" ht="12" customHeight="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10"/>
      <c r="M105" s="110" t="s">
        <v>119</v>
      </c>
      <c r="N105" s="110"/>
      <c r="O105" s="107"/>
      <c r="P105" s="108"/>
      <c r="Q105" s="103"/>
      <c r="R105" s="103"/>
      <c r="S105" s="103"/>
      <c r="T105" s="103"/>
      <c r="U105" s="103"/>
      <c r="V105" s="103"/>
      <c r="W105" s="103"/>
      <c r="X105" s="103"/>
      <c r="Y105" s="103"/>
    </row>
    <row r="106" spans="2:25" s="93" customFormat="1" ht="12" customHeight="1">
      <c r="B106" s="87">
        <f>SUM(D106:J106)</f>
        <v>140153</v>
      </c>
      <c r="C106" s="87"/>
      <c r="D106" s="87">
        <v>1614</v>
      </c>
      <c r="E106" s="87"/>
      <c r="F106" s="87">
        <v>0</v>
      </c>
      <c r="G106" s="87"/>
      <c r="H106" s="87">
        <v>0</v>
      </c>
      <c r="I106" s="87"/>
      <c r="J106" s="87">
        <v>138539</v>
      </c>
      <c r="K106" s="87"/>
      <c r="L106" s="114" t="s">
        <v>120</v>
      </c>
      <c r="M106" s="113"/>
      <c r="N106" s="114" t="s">
        <v>121</v>
      </c>
      <c r="O106" s="115"/>
      <c r="P106" s="89"/>
      <c r="Q106" s="87"/>
      <c r="R106" s="87"/>
      <c r="S106" s="87"/>
      <c r="T106" s="87"/>
      <c r="U106" s="87"/>
      <c r="V106" s="87"/>
      <c r="W106" s="87"/>
      <c r="X106" s="87"/>
      <c r="Y106" s="87"/>
    </row>
    <row r="107" spans="2:25" s="93" customFormat="1" ht="12" customHeight="1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120"/>
      <c r="M107" s="127"/>
      <c r="N107" s="120" t="s">
        <v>122</v>
      </c>
      <c r="O107" s="115"/>
      <c r="P107" s="89"/>
      <c r="Q107" s="87"/>
      <c r="R107" s="87"/>
      <c r="S107" s="87"/>
      <c r="T107" s="87"/>
      <c r="U107" s="87"/>
      <c r="V107" s="87"/>
      <c r="W107" s="87"/>
      <c r="X107" s="87"/>
      <c r="Y107" s="87"/>
    </row>
    <row r="108" spans="2:25" s="93" customFormat="1" ht="12" customHeight="1">
      <c r="B108" s="87">
        <f>SUM(D108:J108)</f>
        <v>11618</v>
      </c>
      <c r="C108" s="87"/>
      <c r="D108" s="87">
        <v>10682</v>
      </c>
      <c r="E108" s="87"/>
      <c r="F108" s="87">
        <v>517</v>
      </c>
      <c r="G108" s="87"/>
      <c r="H108" s="87">
        <v>348</v>
      </c>
      <c r="I108" s="87"/>
      <c r="J108" s="87">
        <v>71</v>
      </c>
      <c r="K108" s="87"/>
      <c r="L108" s="114" t="s">
        <v>123</v>
      </c>
      <c r="M108" s="114"/>
      <c r="N108" s="114" t="s">
        <v>124</v>
      </c>
      <c r="O108" s="115"/>
      <c r="P108" s="89"/>
      <c r="Q108" s="87"/>
      <c r="R108" s="87"/>
      <c r="S108" s="87"/>
      <c r="T108" s="87"/>
      <c r="U108" s="87"/>
      <c r="V108" s="87"/>
      <c r="W108" s="87"/>
      <c r="X108" s="87"/>
      <c r="Y108" s="87"/>
    </row>
    <row r="109" spans="2:25" s="93" customFormat="1" ht="12" customHeight="1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114"/>
      <c r="M109" s="114"/>
      <c r="N109" s="120" t="s">
        <v>96</v>
      </c>
      <c r="O109" s="115"/>
      <c r="P109" s="89"/>
      <c r="Q109" s="87"/>
      <c r="R109" s="87"/>
      <c r="S109" s="87"/>
      <c r="T109" s="87"/>
      <c r="U109" s="87"/>
      <c r="V109" s="87"/>
      <c r="W109" s="87"/>
      <c r="X109" s="87"/>
      <c r="Y109" s="87"/>
    </row>
    <row r="110" spans="2:25" s="93" customFormat="1" ht="12" customHeight="1">
      <c r="B110" s="160">
        <f>SUM(D110:J110)</f>
        <v>9872</v>
      </c>
      <c r="C110" s="161"/>
      <c r="D110" s="160">
        <v>1914</v>
      </c>
      <c r="E110" s="162"/>
      <c r="F110" s="160">
        <v>3645</v>
      </c>
      <c r="G110" s="162"/>
      <c r="H110" s="160">
        <v>507</v>
      </c>
      <c r="I110" s="162"/>
      <c r="J110" s="160">
        <v>3806</v>
      </c>
      <c r="K110" s="87"/>
      <c r="L110" s="114" t="s">
        <v>125</v>
      </c>
      <c r="M110" s="113"/>
      <c r="N110" s="114" t="s">
        <v>126</v>
      </c>
      <c r="O110" s="115"/>
      <c r="P110" s="89"/>
      <c r="Q110" s="160"/>
      <c r="R110" s="161"/>
      <c r="S110" s="160"/>
      <c r="T110" s="162"/>
      <c r="U110" s="160"/>
      <c r="V110" s="162"/>
      <c r="W110" s="160"/>
      <c r="X110" s="162"/>
      <c r="Y110" s="160"/>
    </row>
    <row r="111" spans="2:25" s="93" customFormat="1" ht="12" customHeight="1">
      <c r="B111" s="91"/>
      <c r="C111" s="55"/>
      <c r="D111" s="91"/>
      <c r="E111" s="53"/>
      <c r="F111" s="91"/>
      <c r="G111" s="53"/>
      <c r="H111" s="91"/>
      <c r="I111" s="53"/>
      <c r="J111" s="91"/>
      <c r="K111" s="53"/>
      <c r="L111" s="92"/>
      <c r="M111" s="92"/>
      <c r="N111" s="92" t="s">
        <v>122</v>
      </c>
      <c r="O111" s="91"/>
      <c r="P111" s="55"/>
      <c r="Q111" s="91"/>
      <c r="R111" s="55"/>
      <c r="S111" s="91"/>
      <c r="T111" s="55"/>
      <c r="U111" s="91"/>
      <c r="V111" s="55"/>
      <c r="W111" s="91"/>
      <c r="X111" s="55"/>
      <c r="Y111" s="91"/>
    </row>
    <row r="112" spans="2:25" s="68" customFormat="1" ht="12" customHeight="1">
      <c r="B112" s="103">
        <f>B113+B114+B115+B117+B118</f>
        <v>17602</v>
      </c>
      <c r="C112" s="103"/>
      <c r="D112" s="103">
        <f>D113+D114+D115+D117+D118</f>
        <v>101815</v>
      </c>
      <c r="E112" s="103"/>
      <c r="F112" s="103">
        <f>F113+F114+F115+F117+F118</f>
        <v>13589</v>
      </c>
      <c r="G112" s="103"/>
      <c r="H112" s="103">
        <f>H113+H114+H115+H117+H118</f>
        <v>12466</v>
      </c>
      <c r="I112" s="103"/>
      <c r="J112" s="103">
        <f>J113+J114+J115+J117+J118</f>
        <v>6024</v>
      </c>
      <c r="K112" s="103"/>
      <c r="L112" s="79" t="s">
        <v>38</v>
      </c>
      <c r="M112" s="79" t="s">
        <v>39</v>
      </c>
      <c r="N112" s="79"/>
      <c r="O112" s="107"/>
      <c r="P112" s="108"/>
      <c r="Q112" s="103">
        <f>Q113+Q114+Q115+Q117+Q118</f>
        <v>27057</v>
      </c>
      <c r="R112" s="103"/>
      <c r="S112" s="103">
        <f>S113+S114+S115+S117+S118</f>
        <v>20001</v>
      </c>
      <c r="T112" s="103"/>
      <c r="U112" s="103">
        <f>U113+U114+U115+U117+U118</f>
        <v>67249</v>
      </c>
      <c r="V112" s="103"/>
      <c r="W112" s="103">
        <f>W113+W114+W115+W117+W118</f>
        <v>11000</v>
      </c>
      <c r="X112" s="103"/>
      <c r="Y112" s="103">
        <f>Y113+Y114+Y115+Y117+Y118</f>
        <v>9015</v>
      </c>
    </row>
    <row r="113" spans="2:25" s="93" customFormat="1" ht="12" customHeight="1">
      <c r="B113" s="87">
        <f>SUM(D113:J113)</f>
        <v>234</v>
      </c>
      <c r="C113" s="87"/>
      <c r="D113" s="87">
        <v>15</v>
      </c>
      <c r="E113" s="87"/>
      <c r="F113" s="87">
        <v>82</v>
      </c>
      <c r="G113" s="87"/>
      <c r="H113" s="87">
        <v>134</v>
      </c>
      <c r="I113" s="87"/>
      <c r="J113" s="87">
        <v>3</v>
      </c>
      <c r="K113" s="87"/>
      <c r="L113" s="114" t="s">
        <v>127</v>
      </c>
      <c r="M113" s="113"/>
      <c r="N113" s="114" t="s">
        <v>128</v>
      </c>
      <c r="O113" s="115"/>
      <c r="P113" s="89"/>
      <c r="Q113" s="87">
        <v>0</v>
      </c>
      <c r="R113" s="87"/>
      <c r="S113" s="87">
        <v>0</v>
      </c>
      <c r="T113" s="87"/>
      <c r="U113" s="87">
        <v>0</v>
      </c>
      <c r="V113" s="87"/>
      <c r="W113" s="87">
        <v>0</v>
      </c>
      <c r="X113" s="87"/>
      <c r="Y113" s="87">
        <v>0</v>
      </c>
    </row>
    <row r="114" spans="2:25" s="93" customFormat="1" ht="12" customHeight="1">
      <c r="B114" s="87">
        <v>0</v>
      </c>
      <c r="C114" s="87"/>
      <c r="D114" s="87">
        <v>0</v>
      </c>
      <c r="E114" s="87"/>
      <c r="F114" s="87">
        <v>0</v>
      </c>
      <c r="G114" s="87"/>
      <c r="H114" s="87">
        <v>0</v>
      </c>
      <c r="I114" s="87"/>
      <c r="J114" s="87">
        <v>0</v>
      </c>
      <c r="K114" s="87"/>
      <c r="L114" s="114" t="s">
        <v>129</v>
      </c>
      <c r="M114" s="113"/>
      <c r="N114" s="114" t="s">
        <v>130</v>
      </c>
      <c r="O114" s="115"/>
      <c r="P114" s="89"/>
      <c r="Q114" s="87">
        <v>1</v>
      </c>
      <c r="R114" s="87"/>
      <c r="S114" s="87">
        <v>125</v>
      </c>
      <c r="T114" s="87"/>
      <c r="U114" s="87">
        <v>43</v>
      </c>
      <c r="V114" s="87"/>
      <c r="W114" s="87">
        <v>25</v>
      </c>
      <c r="X114" s="87"/>
      <c r="Y114" s="87">
        <f>SUM(Q114:W114)</f>
        <v>194</v>
      </c>
    </row>
    <row r="115" spans="2:24" s="93" customFormat="1" ht="12" customHeight="1">
      <c r="B115" s="55"/>
      <c r="C115" s="87"/>
      <c r="D115" s="87">
        <v>88897</v>
      </c>
      <c r="E115" s="87"/>
      <c r="F115" s="87">
        <v>10730</v>
      </c>
      <c r="G115" s="87"/>
      <c r="H115" s="87">
        <v>10674</v>
      </c>
      <c r="I115" s="87"/>
      <c r="J115" s="87">
        <v>5991</v>
      </c>
      <c r="K115" s="87"/>
      <c r="L115" s="114" t="s">
        <v>131</v>
      </c>
      <c r="M115" s="113"/>
      <c r="N115" s="114" t="s">
        <v>132</v>
      </c>
      <c r="O115" s="115"/>
      <c r="P115" s="89"/>
      <c r="Q115" s="87">
        <v>25645</v>
      </c>
      <c r="R115" s="87"/>
      <c r="S115" s="87">
        <v>18048</v>
      </c>
      <c r="T115" s="87"/>
      <c r="U115" s="87">
        <v>64821</v>
      </c>
      <c r="V115" s="87"/>
      <c r="W115" s="87">
        <v>7778</v>
      </c>
      <c r="X115" s="87"/>
    </row>
    <row r="116" spans="2:25" s="93" customFormat="1" ht="12" customHeight="1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114"/>
      <c r="M116" s="113"/>
      <c r="N116" s="120" t="s">
        <v>133</v>
      </c>
      <c r="O116" s="115"/>
      <c r="P116" s="89"/>
      <c r="Q116" s="87"/>
      <c r="R116" s="87"/>
      <c r="S116" s="87"/>
      <c r="T116" s="87"/>
      <c r="U116" s="87"/>
      <c r="V116" s="87"/>
      <c r="W116" s="87"/>
      <c r="X116" s="87"/>
      <c r="Y116" s="87">
        <v>0</v>
      </c>
    </row>
    <row r="117" spans="2:25" s="93" customFormat="1" ht="12" customHeight="1">
      <c r="B117" s="87">
        <f>SUM(D117:J117)</f>
        <v>2217</v>
      </c>
      <c r="C117" s="87"/>
      <c r="D117" s="87">
        <v>2095</v>
      </c>
      <c r="E117" s="87"/>
      <c r="F117" s="87">
        <v>85</v>
      </c>
      <c r="G117" s="87"/>
      <c r="H117" s="87">
        <v>37</v>
      </c>
      <c r="I117" s="87"/>
      <c r="J117" s="87">
        <v>0</v>
      </c>
      <c r="K117" s="87"/>
      <c r="L117" s="114" t="s">
        <v>134</v>
      </c>
      <c r="M117" s="114"/>
      <c r="N117" s="114" t="s">
        <v>135</v>
      </c>
      <c r="O117" s="115"/>
      <c r="P117" s="89"/>
      <c r="Q117" s="87">
        <v>568</v>
      </c>
      <c r="R117" s="87"/>
      <c r="S117" s="87">
        <v>4</v>
      </c>
      <c r="T117" s="87"/>
      <c r="U117" s="87">
        <v>470</v>
      </c>
      <c r="V117" s="87"/>
      <c r="W117" s="87">
        <v>264</v>
      </c>
      <c r="X117" s="87"/>
      <c r="Y117" s="87">
        <f>SUM(Q117:W117)</f>
        <v>1306</v>
      </c>
    </row>
    <row r="118" spans="2:25" s="93" customFormat="1" ht="12" customHeight="1">
      <c r="B118" s="87">
        <f>SUM(D118:J118)</f>
        <v>15151</v>
      </c>
      <c r="C118" s="87"/>
      <c r="D118" s="87">
        <v>10808</v>
      </c>
      <c r="E118" s="87"/>
      <c r="F118" s="87">
        <v>2692</v>
      </c>
      <c r="G118" s="87"/>
      <c r="H118" s="87">
        <v>1621</v>
      </c>
      <c r="I118" s="87"/>
      <c r="J118" s="87">
        <v>30</v>
      </c>
      <c r="K118" s="87"/>
      <c r="L118" s="114" t="s">
        <v>136</v>
      </c>
      <c r="M118" s="114"/>
      <c r="N118" s="114" t="s">
        <v>137</v>
      </c>
      <c r="O118" s="115"/>
      <c r="P118" s="89"/>
      <c r="Q118" s="87">
        <v>843</v>
      </c>
      <c r="R118" s="87"/>
      <c r="S118" s="87">
        <v>1824</v>
      </c>
      <c r="T118" s="87"/>
      <c r="U118" s="87">
        <v>1915</v>
      </c>
      <c r="V118" s="87"/>
      <c r="W118" s="87">
        <v>2933</v>
      </c>
      <c r="X118" s="87"/>
      <c r="Y118" s="87">
        <f>SUM(Q118:W118)</f>
        <v>7515</v>
      </c>
    </row>
    <row r="119" spans="2:25" s="124" customFormat="1" ht="12" customHeight="1">
      <c r="B119" s="98">
        <f>SUM(D119:J119)</f>
        <v>176767</v>
      </c>
      <c r="C119" s="98"/>
      <c r="D119" s="98">
        <f>W95+W97+W101+W104+W112-D104-D112</f>
        <v>20745</v>
      </c>
      <c r="E119" s="98"/>
      <c r="F119" s="98">
        <f>U95+U97+U101+U104+U112-F104-F112</f>
        <v>110376</v>
      </c>
      <c r="G119" s="98"/>
      <c r="H119" s="98">
        <f>S95+S97+S101+S104+S112-H104-H112</f>
        <v>41136</v>
      </c>
      <c r="I119" s="98"/>
      <c r="J119" s="98">
        <f>Q95+Q97+Q101+Q104+Q112-J104-J112</f>
        <v>4510</v>
      </c>
      <c r="K119" s="98"/>
      <c r="L119" s="121" t="s">
        <v>40</v>
      </c>
      <c r="M119" s="121" t="s">
        <v>41</v>
      </c>
      <c r="N119" s="121"/>
      <c r="O119" s="123"/>
      <c r="P119" s="102"/>
      <c r="Q119" s="98"/>
      <c r="R119" s="98"/>
      <c r="S119" s="98"/>
      <c r="T119" s="98"/>
      <c r="U119" s="98"/>
      <c r="V119" s="98"/>
      <c r="W119" s="98"/>
      <c r="X119" s="98"/>
      <c r="Y119" s="98"/>
    </row>
    <row r="120" spans="2:56" s="67" customFormat="1" ht="12" customHeight="1" thickBot="1">
      <c r="B120" s="63">
        <f>SUM(D120:J120)</f>
        <v>157000</v>
      </c>
      <c r="C120" s="64"/>
      <c r="D120" s="63">
        <f>W96+W97+W101+W104+W112-D104-D112</f>
        <v>14567</v>
      </c>
      <c r="E120" s="64"/>
      <c r="F120" s="63">
        <f>U96+U97+U101+U104+U112-F104-F112</f>
        <v>102965</v>
      </c>
      <c r="G120" s="64"/>
      <c r="H120" s="63">
        <f>S96+S97+S101+S104+S112-H104-H112</f>
        <v>35302</v>
      </c>
      <c r="I120" s="64"/>
      <c r="J120" s="63">
        <f>Q96+Q97+Q101+Q104+Q112-J104-J112</f>
        <v>4166</v>
      </c>
      <c r="K120" s="64"/>
      <c r="L120" s="65" t="s">
        <v>42</v>
      </c>
      <c r="M120" s="65" t="s">
        <v>43</v>
      </c>
      <c r="N120" s="65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</row>
    <row r="121" spans="2:25" s="68" customFormat="1" ht="21" customHeight="1">
      <c r="B121" s="15" t="s">
        <v>26</v>
      </c>
      <c r="C121" s="15"/>
      <c r="D121" s="17"/>
      <c r="E121" s="18"/>
      <c r="F121" s="18"/>
      <c r="G121" s="18"/>
      <c r="H121" s="18"/>
      <c r="I121" s="18"/>
      <c r="J121" s="18"/>
      <c r="K121" s="18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2:25" s="68" customFormat="1" ht="3.75" customHeight="1">
      <c r="B122" s="20"/>
      <c r="C122" s="20"/>
      <c r="D122" s="20"/>
      <c r="E122" s="20"/>
      <c r="F122" s="20"/>
      <c r="G122" s="20"/>
      <c r="H122" s="20"/>
      <c r="I122" s="20"/>
      <c r="J122" s="20"/>
      <c r="K122" s="21"/>
      <c r="L122" s="22"/>
      <c r="M122" s="23"/>
      <c r="N122" s="24"/>
      <c r="O122" s="24"/>
      <c r="P122" s="25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s="68" customFormat="1" ht="12.75">
      <c r="B123" s="26" t="s">
        <v>7</v>
      </c>
      <c r="C123" s="27"/>
      <c r="D123" s="27"/>
      <c r="E123" s="27"/>
      <c r="F123" s="27"/>
      <c r="G123" s="27"/>
      <c r="H123" s="27"/>
      <c r="I123" s="27"/>
      <c r="J123" s="27"/>
      <c r="K123" s="21"/>
      <c r="L123" s="28" t="s">
        <v>6</v>
      </c>
      <c r="M123" s="29"/>
      <c r="N123" s="30" t="s">
        <v>72</v>
      </c>
      <c r="O123" s="30"/>
      <c r="P123" s="31"/>
      <c r="Q123" s="26" t="s">
        <v>16</v>
      </c>
      <c r="R123" s="27"/>
      <c r="S123" s="27"/>
      <c r="T123" s="27"/>
      <c r="U123" s="27"/>
      <c r="V123" s="27"/>
      <c r="W123" s="27"/>
      <c r="X123" s="27"/>
      <c r="Y123" s="26"/>
    </row>
    <row r="124" spans="2:25" s="68" customFormat="1" ht="2.25" customHeight="1">
      <c r="B124" s="32"/>
      <c r="C124" s="32"/>
      <c r="D124" s="32"/>
      <c r="E124" s="32"/>
      <c r="F124" s="32"/>
      <c r="G124" s="32"/>
      <c r="H124" s="32"/>
      <c r="I124" s="32"/>
      <c r="J124" s="32"/>
      <c r="K124" s="33"/>
      <c r="L124" s="27"/>
      <c r="M124" s="32"/>
      <c r="N124" s="27"/>
      <c r="O124" s="27"/>
      <c r="P124" s="31"/>
      <c r="Q124" s="31"/>
      <c r="R124" s="31"/>
      <c r="S124" s="31"/>
      <c r="T124" s="31"/>
      <c r="U124" s="31"/>
      <c r="V124" s="31"/>
      <c r="W124" s="31"/>
      <c r="X124" s="31"/>
      <c r="Y124" s="31"/>
    </row>
    <row r="125" spans="2:25" s="68" customFormat="1" ht="12.75">
      <c r="B125" s="34" t="s">
        <v>8</v>
      </c>
      <c r="C125" s="21"/>
      <c r="D125" s="35" t="s">
        <v>180</v>
      </c>
      <c r="E125" s="21"/>
      <c r="F125" s="35" t="s">
        <v>181</v>
      </c>
      <c r="G125" s="21"/>
      <c r="H125" s="35" t="s">
        <v>182</v>
      </c>
      <c r="I125" s="21"/>
      <c r="J125" s="35" t="s">
        <v>183</v>
      </c>
      <c r="K125" s="21"/>
      <c r="L125" s="34"/>
      <c r="M125" s="36"/>
      <c r="N125" s="34" t="s">
        <v>73</v>
      </c>
      <c r="O125" s="34"/>
      <c r="P125" s="31"/>
      <c r="Q125" s="35" t="s">
        <v>183</v>
      </c>
      <c r="R125" s="21"/>
      <c r="S125" s="35" t="s">
        <v>182</v>
      </c>
      <c r="T125" s="21"/>
      <c r="U125" s="35" t="s">
        <v>181</v>
      </c>
      <c r="V125" s="21"/>
      <c r="W125" s="35" t="s">
        <v>180</v>
      </c>
      <c r="X125" s="21"/>
      <c r="Y125" s="34" t="s">
        <v>8</v>
      </c>
    </row>
    <row r="126" spans="2:25" s="68" customFormat="1" ht="2.25" customHeight="1">
      <c r="B126" s="36"/>
      <c r="C126" s="21"/>
      <c r="D126" s="21"/>
      <c r="E126" s="21"/>
      <c r="F126" s="21"/>
      <c r="G126" s="21"/>
      <c r="H126" s="21"/>
      <c r="I126" s="21"/>
      <c r="J126" s="21"/>
      <c r="K126" s="21"/>
      <c r="L126" s="34"/>
      <c r="M126" s="36"/>
      <c r="N126" s="34"/>
      <c r="O126" s="34"/>
      <c r="P126" s="37"/>
      <c r="Q126" s="21"/>
      <c r="R126" s="21"/>
      <c r="S126" s="21"/>
      <c r="T126" s="21"/>
      <c r="U126" s="21"/>
      <c r="V126" s="21"/>
      <c r="W126" s="21"/>
      <c r="X126" s="21"/>
      <c r="Y126" s="36"/>
    </row>
    <row r="127" spans="2:25" s="68" customFormat="1" ht="12.75">
      <c r="B127" s="38" t="s">
        <v>9</v>
      </c>
      <c r="C127" s="21"/>
      <c r="D127" s="39" t="s">
        <v>9</v>
      </c>
      <c r="E127" s="40"/>
      <c r="F127" s="39" t="s">
        <v>187</v>
      </c>
      <c r="G127" s="21"/>
      <c r="H127" s="41" t="s">
        <v>190</v>
      </c>
      <c r="I127" s="21"/>
      <c r="J127" s="35" t="s">
        <v>193</v>
      </c>
      <c r="K127" s="21"/>
      <c r="L127" s="34"/>
      <c r="M127" s="36"/>
      <c r="N127" s="34"/>
      <c r="O127" s="34"/>
      <c r="P127" s="37"/>
      <c r="Q127" s="35" t="s">
        <v>193</v>
      </c>
      <c r="R127" s="21"/>
      <c r="S127" s="41" t="s">
        <v>190</v>
      </c>
      <c r="T127" s="40"/>
      <c r="U127" s="39" t="s">
        <v>187</v>
      </c>
      <c r="V127" s="21"/>
      <c r="W127" s="39" t="s">
        <v>9</v>
      </c>
      <c r="X127" s="21"/>
      <c r="Y127" s="38" t="s">
        <v>9</v>
      </c>
    </row>
    <row r="128" spans="2:25" s="68" customFormat="1" ht="12.75">
      <c r="B128" s="42" t="s">
        <v>195</v>
      </c>
      <c r="C128" s="40"/>
      <c r="D128" s="39" t="s">
        <v>186</v>
      </c>
      <c r="E128" s="40"/>
      <c r="F128" s="39" t="s">
        <v>188</v>
      </c>
      <c r="G128" s="40"/>
      <c r="H128" s="41" t="s">
        <v>191</v>
      </c>
      <c r="I128" s="21"/>
      <c r="J128" s="39" t="s">
        <v>213</v>
      </c>
      <c r="K128" s="21"/>
      <c r="L128" s="30"/>
      <c r="M128" s="43"/>
      <c r="N128" s="30"/>
      <c r="O128" s="30"/>
      <c r="P128" s="44"/>
      <c r="Q128" s="39" t="s">
        <v>213</v>
      </c>
      <c r="R128" s="40"/>
      <c r="S128" s="39" t="s">
        <v>191</v>
      </c>
      <c r="T128" s="40"/>
      <c r="U128" s="39" t="s">
        <v>188</v>
      </c>
      <c r="V128" s="40"/>
      <c r="W128" s="39" t="s">
        <v>186</v>
      </c>
      <c r="X128" s="21"/>
      <c r="Y128" s="42" t="s">
        <v>195</v>
      </c>
    </row>
    <row r="129" spans="2:25" s="68" customFormat="1" ht="12" customHeight="1">
      <c r="B129" s="42" t="s">
        <v>194</v>
      </c>
      <c r="C129" s="40"/>
      <c r="D129" s="39" t="s">
        <v>184</v>
      </c>
      <c r="E129" s="40"/>
      <c r="F129" s="39" t="s">
        <v>189</v>
      </c>
      <c r="G129" s="40"/>
      <c r="H129" s="41" t="s">
        <v>185</v>
      </c>
      <c r="I129" s="21"/>
      <c r="J129" s="39" t="s">
        <v>192</v>
      </c>
      <c r="K129" s="21"/>
      <c r="L129" s="30"/>
      <c r="M129" s="43"/>
      <c r="N129" s="30"/>
      <c r="O129" s="30"/>
      <c r="P129" s="44"/>
      <c r="Q129" s="39" t="s">
        <v>192</v>
      </c>
      <c r="R129" s="40"/>
      <c r="S129" s="39" t="s">
        <v>185</v>
      </c>
      <c r="T129" s="40"/>
      <c r="U129" s="39" t="s">
        <v>189</v>
      </c>
      <c r="V129" s="40"/>
      <c r="W129" s="39" t="s">
        <v>184</v>
      </c>
      <c r="X129" s="21"/>
      <c r="Y129" s="42" t="s">
        <v>194</v>
      </c>
    </row>
    <row r="130" spans="2:25" s="68" customFormat="1" ht="2.25" customHeight="1">
      <c r="B130" s="45"/>
      <c r="C130" s="46"/>
      <c r="D130" s="47"/>
      <c r="E130" s="46"/>
      <c r="F130" s="47"/>
      <c r="G130" s="46"/>
      <c r="H130" s="47"/>
      <c r="I130" s="46"/>
      <c r="J130" s="47"/>
      <c r="K130" s="46"/>
      <c r="L130" s="48"/>
      <c r="M130" s="48"/>
      <c r="N130" s="48"/>
      <c r="O130" s="48"/>
      <c r="P130" s="48"/>
      <c r="Q130" s="45"/>
      <c r="R130" s="46"/>
      <c r="S130" s="47"/>
      <c r="T130" s="46"/>
      <c r="U130" s="47"/>
      <c r="V130" s="46"/>
      <c r="W130" s="47"/>
      <c r="X130" s="46"/>
      <c r="Y130" s="47"/>
    </row>
    <row r="131" spans="2:25" s="37" customFormat="1" ht="12" customHeight="1"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11" t="s">
        <v>40</v>
      </c>
      <c r="M131" s="111" t="s">
        <v>41</v>
      </c>
      <c r="N131" s="105"/>
      <c r="O131" s="107"/>
      <c r="P131" s="108"/>
      <c r="Q131" s="103">
        <f>J119</f>
        <v>4510</v>
      </c>
      <c r="R131" s="103"/>
      <c r="S131" s="103">
        <f>H119</f>
        <v>41136</v>
      </c>
      <c r="T131" s="103"/>
      <c r="U131" s="103">
        <f>F119</f>
        <v>110376</v>
      </c>
      <c r="V131" s="103"/>
      <c r="W131" s="103">
        <f>D119</f>
        <v>20745</v>
      </c>
      <c r="X131" s="103"/>
      <c r="Y131" s="103">
        <f>SUM(Q131:W131)</f>
        <v>176767</v>
      </c>
    </row>
    <row r="132" spans="2:25" s="77" customFormat="1" ht="12" customHeight="1">
      <c r="B132" s="72"/>
      <c r="C132" s="73"/>
      <c r="D132" s="72"/>
      <c r="E132" s="74"/>
      <c r="F132" s="72"/>
      <c r="G132" s="74"/>
      <c r="H132" s="72"/>
      <c r="I132" s="74"/>
      <c r="J132" s="72"/>
      <c r="K132" s="74"/>
      <c r="L132" s="76" t="s">
        <v>42</v>
      </c>
      <c r="M132" s="76" t="s">
        <v>43</v>
      </c>
      <c r="N132" s="109"/>
      <c r="O132" s="72"/>
      <c r="P132" s="73"/>
      <c r="Q132" s="72">
        <f>J120</f>
        <v>4166</v>
      </c>
      <c r="R132" s="73"/>
      <c r="S132" s="72">
        <f>H120</f>
        <v>35302</v>
      </c>
      <c r="T132" s="73"/>
      <c r="U132" s="72">
        <f>F120</f>
        <v>102965</v>
      </c>
      <c r="V132" s="73"/>
      <c r="W132" s="72">
        <f>D120</f>
        <v>14567</v>
      </c>
      <c r="X132" s="73"/>
      <c r="Y132" s="72">
        <f>SUM(Q132:W132)</f>
        <v>157000</v>
      </c>
    </row>
    <row r="133" spans="2:25" s="44" customFormat="1" ht="12" customHeight="1">
      <c r="B133" s="103">
        <f>SUM(D133:J133)</f>
        <v>131161</v>
      </c>
      <c r="C133" s="103"/>
      <c r="D133" s="103">
        <f>D134+D141</f>
        <v>3506</v>
      </c>
      <c r="E133" s="103"/>
      <c r="F133" s="103">
        <f>F134+F141</f>
        <v>111710</v>
      </c>
      <c r="G133" s="103"/>
      <c r="H133" s="103">
        <f>H134+H141</f>
        <v>12245</v>
      </c>
      <c r="I133" s="103"/>
      <c r="J133" s="103">
        <f>J134+J141</f>
        <v>3700</v>
      </c>
      <c r="K133" s="103"/>
      <c r="L133" s="79" t="s">
        <v>44</v>
      </c>
      <c r="M133" s="79" t="s">
        <v>45</v>
      </c>
      <c r="N133" s="79"/>
      <c r="O133" s="107"/>
      <c r="P133" s="108"/>
      <c r="Q133" s="103"/>
      <c r="R133" s="103"/>
      <c r="S133" s="103"/>
      <c r="T133" s="103"/>
      <c r="U133" s="103"/>
      <c r="V133" s="103"/>
      <c r="W133" s="103"/>
      <c r="X133" s="103"/>
      <c r="Y133" s="103"/>
    </row>
    <row r="134" spans="2:25" s="44" customFormat="1" ht="12" customHeight="1">
      <c r="B134" s="103">
        <f>SUM(D134:J134)</f>
        <v>84695</v>
      </c>
      <c r="C134" s="103"/>
      <c r="D134" s="103">
        <f>D135+D137+D139</f>
        <v>2097</v>
      </c>
      <c r="E134" s="103"/>
      <c r="F134" s="103">
        <f>F135+F137+F139</f>
        <v>74493</v>
      </c>
      <c r="G134" s="103"/>
      <c r="H134" s="103">
        <f>H135+H137+H139</f>
        <v>4418</v>
      </c>
      <c r="I134" s="103"/>
      <c r="J134" s="103">
        <f>J135+J137+J139</f>
        <v>3687</v>
      </c>
      <c r="K134" s="103"/>
      <c r="L134" s="111" t="s">
        <v>138</v>
      </c>
      <c r="M134" s="111"/>
      <c r="N134" s="105" t="s">
        <v>139</v>
      </c>
      <c r="O134" s="107"/>
      <c r="P134" s="108"/>
      <c r="Q134" s="103"/>
      <c r="R134" s="103"/>
      <c r="S134" s="103"/>
      <c r="T134" s="103"/>
      <c r="U134" s="103"/>
      <c r="V134" s="103"/>
      <c r="W134" s="103"/>
      <c r="X134" s="103"/>
      <c r="Y134" s="103"/>
    </row>
    <row r="135" spans="2:25" s="116" customFormat="1" ht="12" customHeight="1">
      <c r="B135" s="87">
        <f>SUM(D135:J135)</f>
        <v>91</v>
      </c>
      <c r="C135" s="87"/>
      <c r="D135" s="87">
        <v>0</v>
      </c>
      <c r="E135" s="87"/>
      <c r="F135" s="87">
        <v>0</v>
      </c>
      <c r="G135" s="87"/>
      <c r="H135" s="87">
        <v>0</v>
      </c>
      <c r="I135" s="87"/>
      <c r="J135" s="87">
        <v>91</v>
      </c>
      <c r="K135" s="87"/>
      <c r="L135" s="114" t="s">
        <v>140</v>
      </c>
      <c r="M135" s="114"/>
      <c r="N135" s="114" t="s">
        <v>141</v>
      </c>
      <c r="O135" s="115"/>
      <c r="P135" s="89"/>
      <c r="Q135" s="87"/>
      <c r="R135" s="87"/>
      <c r="S135" s="87"/>
      <c r="T135" s="87"/>
      <c r="U135" s="87"/>
      <c r="V135" s="87"/>
      <c r="W135" s="87"/>
      <c r="X135" s="87"/>
      <c r="Y135" s="87"/>
    </row>
    <row r="136" spans="2:25" s="93" customFormat="1" ht="12" customHeight="1"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114"/>
      <c r="M136" s="114"/>
      <c r="N136" s="114" t="s">
        <v>142</v>
      </c>
      <c r="O136" s="115"/>
      <c r="P136" s="89"/>
      <c r="Q136" s="87"/>
      <c r="R136" s="87"/>
      <c r="S136" s="87"/>
      <c r="T136" s="87"/>
      <c r="U136" s="87"/>
      <c r="V136" s="87"/>
      <c r="W136" s="87"/>
      <c r="X136" s="87"/>
      <c r="Y136" s="87"/>
    </row>
    <row r="137" spans="2:25" s="93" customFormat="1" ht="12" customHeight="1">
      <c r="B137" s="87">
        <f>SUM(D137:J137)</f>
        <v>1581</v>
      </c>
      <c r="C137" s="87"/>
      <c r="D137" s="87">
        <v>0</v>
      </c>
      <c r="E137" s="87"/>
      <c r="F137" s="87">
        <v>0</v>
      </c>
      <c r="G137" s="87"/>
      <c r="H137" s="87">
        <v>0</v>
      </c>
      <c r="I137" s="87"/>
      <c r="J137" s="87">
        <v>1581</v>
      </c>
      <c r="K137" s="87"/>
      <c r="L137" s="114" t="s">
        <v>143</v>
      </c>
      <c r="M137" s="113"/>
      <c r="N137" s="114" t="s">
        <v>144</v>
      </c>
      <c r="O137" s="115"/>
      <c r="P137" s="89"/>
      <c r="Q137" s="87"/>
      <c r="R137" s="87"/>
      <c r="S137" s="87"/>
      <c r="T137" s="87"/>
      <c r="U137" s="87"/>
      <c r="V137" s="87"/>
      <c r="W137" s="87"/>
      <c r="X137" s="87"/>
      <c r="Y137" s="87"/>
    </row>
    <row r="138" spans="2:56" s="56" customFormat="1" ht="12" customHeight="1"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114"/>
      <c r="M138" s="113"/>
      <c r="N138" s="114" t="s">
        <v>145</v>
      </c>
      <c r="O138" s="115"/>
      <c r="P138" s="89"/>
      <c r="Q138" s="87"/>
      <c r="R138" s="87"/>
      <c r="S138" s="87"/>
      <c r="T138" s="87"/>
      <c r="U138" s="87"/>
      <c r="V138" s="87"/>
      <c r="W138" s="87"/>
      <c r="X138" s="87"/>
      <c r="Y138" s="87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</row>
    <row r="139" spans="2:25" s="93" customFormat="1" ht="12" customHeight="1">
      <c r="B139" s="87">
        <f>SUM(D139:J139)</f>
        <v>83023</v>
      </c>
      <c r="C139" s="87"/>
      <c r="D139" s="87">
        <v>2097</v>
      </c>
      <c r="E139" s="87"/>
      <c r="F139" s="87">
        <v>74493</v>
      </c>
      <c r="G139" s="87"/>
      <c r="H139" s="87">
        <v>4418</v>
      </c>
      <c r="I139" s="87"/>
      <c r="J139" s="87">
        <v>2015</v>
      </c>
      <c r="K139" s="87"/>
      <c r="L139" s="114" t="s">
        <v>146</v>
      </c>
      <c r="M139" s="113"/>
      <c r="N139" s="114" t="s">
        <v>147</v>
      </c>
      <c r="O139" s="115"/>
      <c r="P139" s="89"/>
      <c r="Q139" s="87"/>
      <c r="R139" s="87"/>
      <c r="S139" s="87"/>
      <c r="T139" s="87"/>
      <c r="U139" s="87"/>
      <c r="V139" s="87"/>
      <c r="W139" s="87"/>
      <c r="X139" s="87"/>
      <c r="Y139" s="87"/>
    </row>
    <row r="140" spans="2:25" s="93" customFormat="1" ht="12" customHeight="1"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114"/>
      <c r="M140" s="113"/>
      <c r="N140" s="114" t="s">
        <v>148</v>
      </c>
      <c r="O140" s="115"/>
      <c r="P140" s="89"/>
      <c r="Q140" s="87"/>
      <c r="R140" s="87"/>
      <c r="S140" s="87"/>
      <c r="T140" s="87"/>
      <c r="U140" s="87"/>
      <c r="V140" s="87"/>
      <c r="W140" s="87"/>
      <c r="X140" s="87"/>
      <c r="Y140" s="87"/>
    </row>
    <row r="141" spans="2:25" s="68" customFormat="1" ht="12" customHeight="1">
      <c r="B141" s="103">
        <f>SUM(D141:J141)</f>
        <v>46466</v>
      </c>
      <c r="C141" s="103"/>
      <c r="D141" s="103">
        <v>1409</v>
      </c>
      <c r="E141" s="103"/>
      <c r="F141" s="103">
        <v>37217</v>
      </c>
      <c r="G141" s="103"/>
      <c r="H141" s="103">
        <v>7827</v>
      </c>
      <c r="I141" s="103"/>
      <c r="J141" s="103">
        <v>13</v>
      </c>
      <c r="K141" s="103"/>
      <c r="L141" s="111" t="s">
        <v>149</v>
      </c>
      <c r="M141" s="105"/>
      <c r="N141" s="111" t="s">
        <v>150</v>
      </c>
      <c r="O141" s="107"/>
      <c r="P141" s="108"/>
      <c r="Q141" s="103"/>
      <c r="R141" s="103"/>
      <c r="S141" s="103"/>
      <c r="T141" s="103"/>
      <c r="U141" s="103"/>
      <c r="V141" s="103"/>
      <c r="W141" s="103"/>
      <c r="X141" s="103"/>
      <c r="Y141" s="103"/>
    </row>
    <row r="142" spans="2:25" s="68" customFormat="1" ht="12" customHeight="1"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11"/>
      <c r="M142" s="105"/>
      <c r="N142" s="111" t="s">
        <v>151</v>
      </c>
      <c r="O142" s="107"/>
      <c r="P142" s="108"/>
      <c r="Q142" s="103"/>
      <c r="R142" s="103"/>
      <c r="S142" s="103"/>
      <c r="T142" s="103"/>
      <c r="U142" s="103"/>
      <c r="V142" s="103"/>
      <c r="W142" s="103"/>
      <c r="X142" s="103"/>
      <c r="Y142" s="103"/>
    </row>
    <row r="143" spans="2:25" s="68" customFormat="1" ht="12" customHeight="1">
      <c r="B143" s="98">
        <f>SUM(D143:J143)</f>
        <v>45606</v>
      </c>
      <c r="C143" s="98"/>
      <c r="D143" s="98">
        <f>W131-D133</f>
        <v>17239</v>
      </c>
      <c r="E143" s="98"/>
      <c r="F143" s="98">
        <f>U131-F133</f>
        <v>-1334</v>
      </c>
      <c r="G143" s="98"/>
      <c r="H143" s="98">
        <f>S131-H133</f>
        <v>28891</v>
      </c>
      <c r="I143" s="98"/>
      <c r="J143" s="98">
        <f>Q131-J133</f>
        <v>810</v>
      </c>
      <c r="K143" s="98"/>
      <c r="L143" s="121" t="s">
        <v>46</v>
      </c>
      <c r="M143" s="121" t="s">
        <v>47</v>
      </c>
      <c r="N143" s="121"/>
      <c r="O143" s="107"/>
      <c r="P143" s="108"/>
      <c r="Q143" s="103"/>
      <c r="R143" s="103"/>
      <c r="S143" s="103"/>
      <c r="T143" s="103"/>
      <c r="U143" s="103"/>
      <c r="V143" s="103"/>
      <c r="W143" s="103"/>
      <c r="X143" s="103"/>
      <c r="Y143" s="103"/>
    </row>
    <row r="144" spans="2:56" s="67" customFormat="1" ht="12" customHeight="1" thickBot="1">
      <c r="B144" s="63">
        <f>SUM(D144:J144)</f>
        <v>25839</v>
      </c>
      <c r="C144" s="64"/>
      <c r="D144" s="63">
        <f>W132-D133</f>
        <v>11061</v>
      </c>
      <c r="E144" s="64"/>
      <c r="F144" s="63">
        <f>U132-F133</f>
        <v>-8745</v>
      </c>
      <c r="G144" s="64"/>
      <c r="H144" s="63">
        <f>S132-H133</f>
        <v>23057</v>
      </c>
      <c r="I144" s="64"/>
      <c r="J144" s="63">
        <f>Q132-J133</f>
        <v>466</v>
      </c>
      <c r="K144" s="64"/>
      <c r="L144" s="65" t="s">
        <v>48</v>
      </c>
      <c r="M144" s="65" t="s">
        <v>49</v>
      </c>
      <c r="N144" s="65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</row>
    <row r="145" spans="2:25" s="68" customFormat="1" ht="21" customHeight="1">
      <c r="B145" s="15" t="s">
        <v>172</v>
      </c>
      <c r="C145" s="15"/>
      <c r="D145" s="17"/>
      <c r="E145" s="18"/>
      <c r="F145" s="18"/>
      <c r="G145" s="18"/>
      <c r="H145" s="18"/>
      <c r="I145" s="18"/>
      <c r="J145" s="18"/>
      <c r="K145" s="18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s="68" customFormat="1" ht="3.75" customHeight="1">
      <c r="B146" s="20"/>
      <c r="C146" s="20"/>
      <c r="D146" s="20"/>
      <c r="E146" s="20"/>
      <c r="F146" s="20"/>
      <c r="G146" s="20"/>
      <c r="H146" s="20"/>
      <c r="I146" s="20"/>
      <c r="J146" s="20"/>
      <c r="K146" s="21"/>
      <c r="L146" s="22"/>
      <c r="M146" s="23"/>
      <c r="N146" s="24"/>
      <c r="O146" s="24"/>
      <c r="P146" s="25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s="68" customFormat="1" ht="12.75">
      <c r="B147" s="26" t="s">
        <v>7</v>
      </c>
      <c r="C147" s="27"/>
      <c r="D147" s="27"/>
      <c r="E147" s="27"/>
      <c r="F147" s="27"/>
      <c r="G147" s="27"/>
      <c r="H147" s="27"/>
      <c r="I147" s="27"/>
      <c r="J147" s="27"/>
      <c r="K147" s="21"/>
      <c r="L147" s="28" t="s">
        <v>6</v>
      </c>
      <c r="M147" s="29"/>
      <c r="N147" s="30" t="s">
        <v>72</v>
      </c>
      <c r="O147" s="30"/>
      <c r="P147" s="31"/>
      <c r="Q147" s="26" t="s">
        <v>16</v>
      </c>
      <c r="R147" s="27"/>
      <c r="S147" s="27"/>
      <c r="T147" s="27"/>
      <c r="U147" s="27"/>
      <c r="V147" s="27"/>
      <c r="W147" s="27"/>
      <c r="X147" s="27"/>
      <c r="Y147" s="26"/>
    </row>
    <row r="148" spans="2:25" s="68" customFormat="1" ht="2.25" customHeight="1">
      <c r="B148" s="32"/>
      <c r="C148" s="32"/>
      <c r="D148" s="32"/>
      <c r="E148" s="32"/>
      <c r="F148" s="32"/>
      <c r="G148" s="32"/>
      <c r="H148" s="32"/>
      <c r="I148" s="32"/>
      <c r="J148" s="32"/>
      <c r="K148" s="33"/>
      <c r="L148" s="27"/>
      <c r="M148" s="32"/>
      <c r="N148" s="27"/>
      <c r="O148" s="27"/>
      <c r="P148" s="31"/>
      <c r="Q148" s="31"/>
      <c r="R148" s="31"/>
      <c r="S148" s="31"/>
      <c r="T148" s="31"/>
      <c r="U148" s="31"/>
      <c r="V148" s="31"/>
      <c r="W148" s="31"/>
      <c r="X148" s="31"/>
      <c r="Y148" s="31"/>
    </row>
    <row r="149" spans="2:25" s="68" customFormat="1" ht="12.75">
      <c r="B149" s="34" t="s">
        <v>8</v>
      </c>
      <c r="C149" s="21"/>
      <c r="D149" s="35" t="s">
        <v>180</v>
      </c>
      <c r="E149" s="21"/>
      <c r="F149" s="35" t="s">
        <v>181</v>
      </c>
      <c r="G149" s="21"/>
      <c r="H149" s="35" t="s">
        <v>182</v>
      </c>
      <c r="I149" s="21"/>
      <c r="J149" s="35" t="s">
        <v>183</v>
      </c>
      <c r="K149" s="21"/>
      <c r="L149" s="34"/>
      <c r="M149" s="36"/>
      <c r="N149" s="34" t="s">
        <v>73</v>
      </c>
      <c r="O149" s="34"/>
      <c r="P149" s="31"/>
      <c r="Q149" s="35" t="s">
        <v>183</v>
      </c>
      <c r="R149" s="21"/>
      <c r="S149" s="35" t="s">
        <v>182</v>
      </c>
      <c r="T149" s="21"/>
      <c r="U149" s="35" t="s">
        <v>181</v>
      </c>
      <c r="V149" s="21"/>
      <c r="W149" s="35" t="s">
        <v>180</v>
      </c>
      <c r="X149" s="21"/>
      <c r="Y149" s="34" t="s">
        <v>8</v>
      </c>
    </row>
    <row r="150" spans="2:25" s="68" customFormat="1" ht="2.25" customHeight="1">
      <c r="B150" s="36"/>
      <c r="C150" s="21"/>
      <c r="D150" s="21"/>
      <c r="E150" s="21"/>
      <c r="F150" s="21"/>
      <c r="G150" s="21"/>
      <c r="H150" s="21"/>
      <c r="I150" s="21"/>
      <c r="J150" s="21"/>
      <c r="K150" s="21"/>
      <c r="L150" s="34"/>
      <c r="M150" s="36"/>
      <c r="N150" s="34"/>
      <c r="O150" s="34"/>
      <c r="P150" s="37"/>
      <c r="Q150" s="21"/>
      <c r="R150" s="21"/>
      <c r="S150" s="21"/>
      <c r="T150" s="21"/>
      <c r="U150" s="21"/>
      <c r="V150" s="21"/>
      <c r="W150" s="21"/>
      <c r="X150" s="21"/>
      <c r="Y150" s="36"/>
    </row>
    <row r="151" spans="2:25" s="68" customFormat="1" ht="12.75">
      <c r="B151" s="38" t="s">
        <v>9</v>
      </c>
      <c r="C151" s="21"/>
      <c r="D151" s="39" t="s">
        <v>9</v>
      </c>
      <c r="E151" s="40"/>
      <c r="F151" s="39" t="s">
        <v>187</v>
      </c>
      <c r="G151" s="21"/>
      <c r="H151" s="41" t="s">
        <v>190</v>
      </c>
      <c r="I151" s="21"/>
      <c r="J151" s="35" t="s">
        <v>193</v>
      </c>
      <c r="K151" s="21"/>
      <c r="L151" s="34"/>
      <c r="M151" s="36"/>
      <c r="N151" s="34"/>
      <c r="O151" s="34"/>
      <c r="P151" s="37"/>
      <c r="Q151" s="35" t="s">
        <v>193</v>
      </c>
      <c r="R151" s="21"/>
      <c r="S151" s="41" t="s">
        <v>190</v>
      </c>
      <c r="T151" s="40"/>
      <c r="U151" s="39" t="s">
        <v>187</v>
      </c>
      <c r="V151" s="21"/>
      <c r="W151" s="39" t="s">
        <v>9</v>
      </c>
      <c r="X151" s="21"/>
      <c r="Y151" s="38" t="s">
        <v>9</v>
      </c>
    </row>
    <row r="152" spans="2:25" s="68" customFormat="1" ht="12.75">
      <c r="B152" s="42" t="s">
        <v>195</v>
      </c>
      <c r="C152" s="40"/>
      <c r="D152" s="39" t="s">
        <v>186</v>
      </c>
      <c r="E152" s="40"/>
      <c r="F152" s="39" t="s">
        <v>188</v>
      </c>
      <c r="G152" s="40"/>
      <c r="H152" s="41" t="s">
        <v>191</v>
      </c>
      <c r="I152" s="21"/>
      <c r="J152" s="39" t="s">
        <v>213</v>
      </c>
      <c r="K152" s="21"/>
      <c r="L152" s="30"/>
      <c r="M152" s="43"/>
      <c r="N152" s="30"/>
      <c r="O152" s="30"/>
      <c r="P152" s="44"/>
      <c r="Q152" s="39" t="s">
        <v>213</v>
      </c>
      <c r="R152" s="40"/>
      <c r="S152" s="39" t="s">
        <v>191</v>
      </c>
      <c r="T152" s="40"/>
      <c r="U152" s="39" t="s">
        <v>188</v>
      </c>
      <c r="V152" s="40"/>
      <c r="W152" s="39" t="s">
        <v>186</v>
      </c>
      <c r="X152" s="21"/>
      <c r="Y152" s="42" t="s">
        <v>195</v>
      </c>
    </row>
    <row r="153" spans="2:25" s="68" customFormat="1" ht="12" customHeight="1">
      <c r="B153" s="42" t="s">
        <v>194</v>
      </c>
      <c r="C153" s="40"/>
      <c r="D153" s="39" t="s">
        <v>184</v>
      </c>
      <c r="E153" s="40"/>
      <c r="F153" s="39" t="s">
        <v>189</v>
      </c>
      <c r="G153" s="40"/>
      <c r="H153" s="41" t="s">
        <v>185</v>
      </c>
      <c r="I153" s="21"/>
      <c r="J153" s="39" t="s">
        <v>192</v>
      </c>
      <c r="K153" s="21"/>
      <c r="L153" s="30"/>
      <c r="M153" s="43"/>
      <c r="N153" s="30"/>
      <c r="O153" s="30"/>
      <c r="P153" s="44"/>
      <c r="Q153" s="39" t="s">
        <v>192</v>
      </c>
      <c r="R153" s="40"/>
      <c r="S153" s="39" t="s">
        <v>185</v>
      </c>
      <c r="T153" s="40"/>
      <c r="U153" s="39" t="s">
        <v>189</v>
      </c>
      <c r="V153" s="40"/>
      <c r="W153" s="39" t="s">
        <v>184</v>
      </c>
      <c r="X153" s="21"/>
      <c r="Y153" s="42" t="s">
        <v>194</v>
      </c>
    </row>
    <row r="154" spans="2:25" s="68" customFormat="1" ht="2.25" customHeight="1">
      <c r="B154" s="45"/>
      <c r="C154" s="46"/>
      <c r="D154" s="47"/>
      <c r="E154" s="46"/>
      <c r="F154" s="47"/>
      <c r="G154" s="46"/>
      <c r="H154" s="47"/>
      <c r="I154" s="46"/>
      <c r="J154" s="47"/>
      <c r="K154" s="46"/>
      <c r="L154" s="48"/>
      <c r="M154" s="48"/>
      <c r="N154" s="48"/>
      <c r="O154" s="48"/>
      <c r="P154" s="48"/>
      <c r="Q154" s="45"/>
      <c r="R154" s="46"/>
      <c r="S154" s="47"/>
      <c r="T154" s="46"/>
      <c r="U154" s="47"/>
      <c r="V154" s="46"/>
      <c r="W154" s="47"/>
      <c r="X154" s="46"/>
      <c r="Y154" s="47"/>
    </row>
    <row r="155" spans="2:25" s="31" customFormat="1" ht="12" customHeight="1"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11" t="s">
        <v>40</v>
      </c>
      <c r="M155" s="111" t="s">
        <v>41</v>
      </c>
      <c r="N155" s="105"/>
      <c r="O155" s="108"/>
      <c r="P155" s="108"/>
      <c r="Q155" s="103">
        <f>J119</f>
        <v>4510</v>
      </c>
      <c r="R155" s="103"/>
      <c r="S155" s="103">
        <f>H119</f>
        <v>41136</v>
      </c>
      <c r="T155" s="103"/>
      <c r="U155" s="103">
        <f>F119</f>
        <v>110376</v>
      </c>
      <c r="V155" s="103"/>
      <c r="W155" s="103">
        <f>D119</f>
        <v>20745</v>
      </c>
      <c r="X155" s="103"/>
      <c r="Y155" s="103">
        <f>SUM(Q155:W155)</f>
        <v>176767</v>
      </c>
    </row>
    <row r="156" spans="2:25" s="77" customFormat="1" ht="12" customHeight="1">
      <c r="B156" s="72"/>
      <c r="C156" s="73"/>
      <c r="D156" s="72"/>
      <c r="E156" s="74"/>
      <c r="F156" s="72"/>
      <c r="G156" s="74"/>
      <c r="H156" s="72"/>
      <c r="I156" s="74"/>
      <c r="J156" s="72"/>
      <c r="K156" s="74"/>
      <c r="L156" s="76" t="s">
        <v>42</v>
      </c>
      <c r="M156" s="76" t="s">
        <v>43</v>
      </c>
      <c r="N156" s="109"/>
      <c r="O156" s="72"/>
      <c r="P156" s="73"/>
      <c r="Q156" s="72">
        <f>J120</f>
        <v>4166</v>
      </c>
      <c r="R156" s="73"/>
      <c r="S156" s="72">
        <f>H120</f>
        <v>35302</v>
      </c>
      <c r="T156" s="73"/>
      <c r="U156" s="72">
        <f>F120</f>
        <v>102965</v>
      </c>
      <c r="V156" s="73"/>
      <c r="W156" s="72">
        <f>D120</f>
        <v>14567</v>
      </c>
      <c r="X156" s="73"/>
      <c r="Y156" s="72">
        <f>SUM(Q156:W156)</f>
        <v>157000</v>
      </c>
    </row>
    <row r="157" spans="2:25" s="31" customFormat="1" ht="12" customHeight="1">
      <c r="B157" s="103">
        <f>SUM(D157:J157)</f>
        <v>224511</v>
      </c>
      <c r="C157" s="103"/>
      <c r="D157" s="103">
        <f>D158+D159</f>
        <v>41077</v>
      </c>
      <c r="E157" s="103"/>
      <c r="F157" s="103">
        <f>F158+F159</f>
        <v>135343</v>
      </c>
      <c r="G157" s="103"/>
      <c r="H157" s="103">
        <f>H158+H159</f>
        <v>43097</v>
      </c>
      <c r="I157" s="103"/>
      <c r="J157" s="103">
        <f>J158+J159</f>
        <v>4994</v>
      </c>
      <c r="K157" s="103"/>
      <c r="L157" s="79" t="s">
        <v>52</v>
      </c>
      <c r="M157" s="79" t="s">
        <v>53</v>
      </c>
      <c r="N157" s="79"/>
      <c r="O157" s="108"/>
      <c r="P157" s="108"/>
      <c r="Q157" s="103"/>
      <c r="R157" s="103"/>
      <c r="S157" s="103"/>
      <c r="T157" s="103"/>
      <c r="U157" s="103"/>
      <c r="V157" s="103"/>
      <c r="W157" s="103"/>
      <c r="X157" s="103"/>
      <c r="Y157" s="103"/>
    </row>
    <row r="158" spans="2:25" s="54" customFormat="1" ht="12" customHeight="1">
      <c r="B158" s="87">
        <f>SUM(D158:J158)</f>
        <v>131161</v>
      </c>
      <c r="C158" s="87"/>
      <c r="D158" s="87">
        <v>3506</v>
      </c>
      <c r="E158" s="87"/>
      <c r="F158" s="87">
        <v>111710</v>
      </c>
      <c r="G158" s="87"/>
      <c r="H158" s="87">
        <v>12245</v>
      </c>
      <c r="I158" s="87"/>
      <c r="J158" s="87">
        <v>3700</v>
      </c>
      <c r="K158" s="87"/>
      <c r="L158" s="114" t="s">
        <v>152</v>
      </c>
      <c r="M158" s="114"/>
      <c r="N158" s="113" t="s">
        <v>153</v>
      </c>
      <c r="O158" s="89"/>
      <c r="P158" s="89"/>
      <c r="Q158" s="87"/>
      <c r="R158" s="87"/>
      <c r="S158" s="87"/>
      <c r="T158" s="87"/>
      <c r="U158" s="87"/>
      <c r="V158" s="87"/>
      <c r="W158" s="87"/>
      <c r="X158" s="87"/>
      <c r="Y158" s="87"/>
    </row>
    <row r="159" spans="2:25" s="54" customFormat="1" ht="12" customHeight="1">
      <c r="B159" s="87">
        <f>SUM(D159:J159)</f>
        <v>93350</v>
      </c>
      <c r="C159" s="87"/>
      <c r="D159" s="87">
        <v>37571</v>
      </c>
      <c r="E159" s="87"/>
      <c r="F159" s="87">
        <v>23633</v>
      </c>
      <c r="G159" s="87"/>
      <c r="H159" s="87">
        <v>30852</v>
      </c>
      <c r="I159" s="87"/>
      <c r="J159" s="87">
        <v>1294</v>
      </c>
      <c r="K159" s="87"/>
      <c r="L159" s="114" t="s">
        <v>154</v>
      </c>
      <c r="M159" s="114"/>
      <c r="N159" s="114" t="s">
        <v>155</v>
      </c>
      <c r="O159" s="89"/>
      <c r="P159" s="89"/>
      <c r="Q159" s="87"/>
      <c r="R159" s="87"/>
      <c r="S159" s="87"/>
      <c r="T159" s="87"/>
      <c r="U159" s="87"/>
      <c r="V159" s="87"/>
      <c r="W159" s="87"/>
      <c r="X159" s="87"/>
      <c r="Y159" s="87"/>
    </row>
    <row r="160" spans="2:25" s="68" customFormat="1" ht="12" customHeight="1">
      <c r="B160" s="98">
        <f>SUM(D160:J160)</f>
        <v>-47744</v>
      </c>
      <c r="C160" s="98"/>
      <c r="D160" s="98">
        <f>W155-D157</f>
        <v>-20332</v>
      </c>
      <c r="E160" s="98"/>
      <c r="F160" s="98">
        <f>U155-F157</f>
        <v>-24967</v>
      </c>
      <c r="G160" s="98"/>
      <c r="H160" s="98">
        <f>S155-H157</f>
        <v>-1961</v>
      </c>
      <c r="I160" s="98"/>
      <c r="J160" s="98">
        <f>Q155-J157</f>
        <v>-484</v>
      </c>
      <c r="K160" s="103"/>
      <c r="L160" s="121" t="s">
        <v>54</v>
      </c>
      <c r="M160" s="128" t="s">
        <v>55</v>
      </c>
      <c r="N160" s="121"/>
      <c r="O160" s="108"/>
      <c r="P160" s="108"/>
      <c r="Q160" s="103"/>
      <c r="R160" s="103"/>
      <c r="S160" s="103"/>
      <c r="T160" s="103"/>
      <c r="U160" s="103"/>
      <c r="V160" s="103"/>
      <c r="W160" s="103"/>
      <c r="X160" s="103"/>
      <c r="Y160" s="103"/>
    </row>
    <row r="161" spans="2:56" s="67" customFormat="1" ht="12" customHeight="1" thickBot="1">
      <c r="B161" s="63">
        <f>SUM(D161:J161)</f>
        <v>-67511</v>
      </c>
      <c r="C161" s="64"/>
      <c r="D161" s="63">
        <f>W156-D157</f>
        <v>-26510</v>
      </c>
      <c r="E161" s="64"/>
      <c r="F161" s="63">
        <f>U156-F157</f>
        <v>-32378</v>
      </c>
      <c r="G161" s="64"/>
      <c r="H161" s="63">
        <f>S156-H157</f>
        <v>-7795</v>
      </c>
      <c r="I161" s="64"/>
      <c r="J161" s="63">
        <f>Q156-J157</f>
        <v>-828</v>
      </c>
      <c r="K161" s="64"/>
      <c r="L161" s="65" t="s">
        <v>56</v>
      </c>
      <c r="M161" s="65" t="s">
        <v>57</v>
      </c>
      <c r="N161" s="65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</row>
    <row r="162" spans="2:25" s="68" customFormat="1" ht="21" customHeight="1">
      <c r="B162" s="15" t="s">
        <v>173</v>
      </c>
      <c r="C162" s="15"/>
      <c r="D162" s="17"/>
      <c r="E162" s="18"/>
      <c r="F162" s="18"/>
      <c r="G162" s="18"/>
      <c r="H162" s="18"/>
      <c r="I162" s="18"/>
      <c r="J162" s="18"/>
      <c r="K162" s="18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s="68" customFormat="1" ht="3.75" customHeight="1">
      <c r="B163" s="20"/>
      <c r="C163" s="20"/>
      <c r="D163" s="20"/>
      <c r="E163" s="20"/>
      <c r="F163" s="20"/>
      <c r="G163" s="20"/>
      <c r="H163" s="20"/>
      <c r="I163" s="20"/>
      <c r="J163" s="20"/>
      <c r="K163" s="21"/>
      <c r="L163" s="22"/>
      <c r="M163" s="23"/>
      <c r="N163" s="24"/>
      <c r="O163" s="24"/>
      <c r="P163" s="25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s="68" customFormat="1" ht="12.75">
      <c r="B164" s="26" t="s">
        <v>7</v>
      </c>
      <c r="C164" s="27"/>
      <c r="D164" s="27"/>
      <c r="E164" s="27"/>
      <c r="F164" s="27"/>
      <c r="G164" s="27"/>
      <c r="H164" s="27"/>
      <c r="I164" s="27"/>
      <c r="J164" s="27"/>
      <c r="K164" s="21"/>
      <c r="L164" s="28" t="s">
        <v>6</v>
      </c>
      <c r="M164" s="29"/>
      <c r="N164" s="30" t="s">
        <v>72</v>
      </c>
      <c r="O164" s="30"/>
      <c r="P164" s="31"/>
      <c r="Q164" s="26" t="s">
        <v>16</v>
      </c>
      <c r="R164" s="27"/>
      <c r="S164" s="27"/>
      <c r="T164" s="27"/>
      <c r="U164" s="27"/>
      <c r="V164" s="27"/>
      <c r="W164" s="27"/>
      <c r="X164" s="27"/>
      <c r="Y164" s="26"/>
    </row>
    <row r="165" spans="2:25" s="68" customFormat="1" ht="2.25" customHeight="1">
      <c r="B165" s="32"/>
      <c r="C165" s="32"/>
      <c r="D165" s="32"/>
      <c r="E165" s="32"/>
      <c r="F165" s="32"/>
      <c r="G165" s="32"/>
      <c r="H165" s="32"/>
      <c r="I165" s="32"/>
      <c r="J165" s="32"/>
      <c r="K165" s="33"/>
      <c r="L165" s="27"/>
      <c r="M165" s="32"/>
      <c r="N165" s="27"/>
      <c r="O165" s="27"/>
      <c r="P165" s="31"/>
      <c r="Q165" s="31"/>
      <c r="R165" s="31"/>
      <c r="S165" s="31"/>
      <c r="T165" s="31"/>
      <c r="U165" s="31"/>
      <c r="V165" s="31"/>
      <c r="W165" s="31"/>
      <c r="X165" s="31"/>
      <c r="Y165" s="31"/>
    </row>
    <row r="166" spans="2:25" s="68" customFormat="1" ht="12.75">
      <c r="B166" s="34" t="s">
        <v>8</v>
      </c>
      <c r="C166" s="21"/>
      <c r="D166" s="35" t="s">
        <v>180</v>
      </c>
      <c r="E166" s="21"/>
      <c r="F166" s="35" t="s">
        <v>181</v>
      </c>
      <c r="G166" s="21"/>
      <c r="H166" s="35" t="s">
        <v>182</v>
      </c>
      <c r="I166" s="21"/>
      <c r="J166" s="35" t="s">
        <v>183</v>
      </c>
      <c r="K166" s="21"/>
      <c r="L166" s="34"/>
      <c r="M166" s="36"/>
      <c r="N166" s="34" t="s">
        <v>73</v>
      </c>
      <c r="O166" s="34"/>
      <c r="P166" s="31"/>
      <c r="Q166" s="35" t="s">
        <v>183</v>
      </c>
      <c r="R166" s="21"/>
      <c r="S166" s="35" t="s">
        <v>182</v>
      </c>
      <c r="T166" s="21"/>
      <c r="U166" s="35" t="s">
        <v>181</v>
      </c>
      <c r="V166" s="21"/>
      <c r="W166" s="35" t="s">
        <v>180</v>
      </c>
      <c r="X166" s="21"/>
      <c r="Y166" s="34" t="s">
        <v>8</v>
      </c>
    </row>
    <row r="167" spans="2:25" s="68" customFormat="1" ht="2.25" customHeight="1">
      <c r="B167" s="36"/>
      <c r="C167" s="21"/>
      <c r="D167" s="21"/>
      <c r="E167" s="21"/>
      <c r="F167" s="21"/>
      <c r="G167" s="21"/>
      <c r="H167" s="21"/>
      <c r="I167" s="21"/>
      <c r="J167" s="21"/>
      <c r="K167" s="21"/>
      <c r="L167" s="34"/>
      <c r="M167" s="36"/>
      <c r="N167" s="34"/>
      <c r="O167" s="34"/>
      <c r="P167" s="37"/>
      <c r="Q167" s="21"/>
      <c r="R167" s="21"/>
      <c r="S167" s="21"/>
      <c r="T167" s="21"/>
      <c r="U167" s="21"/>
      <c r="V167" s="21"/>
      <c r="W167" s="21"/>
      <c r="X167" s="21"/>
      <c r="Y167" s="36"/>
    </row>
    <row r="168" spans="2:25" s="68" customFormat="1" ht="12.75">
      <c r="B168" s="38" t="s">
        <v>9</v>
      </c>
      <c r="C168" s="21"/>
      <c r="D168" s="39" t="s">
        <v>9</v>
      </c>
      <c r="E168" s="40"/>
      <c r="F168" s="39" t="s">
        <v>187</v>
      </c>
      <c r="G168" s="21"/>
      <c r="H168" s="41" t="s">
        <v>190</v>
      </c>
      <c r="I168" s="21"/>
      <c r="J168" s="35" t="s">
        <v>193</v>
      </c>
      <c r="K168" s="21"/>
      <c r="L168" s="34"/>
      <c r="M168" s="36"/>
      <c r="N168" s="34"/>
      <c r="O168" s="34"/>
      <c r="P168" s="37"/>
      <c r="Q168" s="35" t="s">
        <v>193</v>
      </c>
      <c r="R168" s="21"/>
      <c r="S168" s="41" t="s">
        <v>190</v>
      </c>
      <c r="T168" s="40"/>
      <c r="U168" s="39" t="s">
        <v>187</v>
      </c>
      <c r="V168" s="21"/>
      <c r="W168" s="39" t="s">
        <v>9</v>
      </c>
      <c r="X168" s="21"/>
      <c r="Y168" s="38" t="s">
        <v>9</v>
      </c>
    </row>
    <row r="169" spans="2:25" s="68" customFormat="1" ht="12.75">
      <c r="B169" s="42" t="s">
        <v>195</v>
      </c>
      <c r="C169" s="40"/>
      <c r="D169" s="39" t="s">
        <v>186</v>
      </c>
      <c r="E169" s="40"/>
      <c r="F169" s="39" t="s">
        <v>188</v>
      </c>
      <c r="G169" s="40"/>
      <c r="H169" s="41" t="s">
        <v>191</v>
      </c>
      <c r="I169" s="21"/>
      <c r="J169" s="39" t="s">
        <v>213</v>
      </c>
      <c r="K169" s="21"/>
      <c r="L169" s="30"/>
      <c r="M169" s="43"/>
      <c r="N169" s="30"/>
      <c r="O169" s="30"/>
      <c r="P169" s="44"/>
      <c r="Q169" s="39" t="s">
        <v>213</v>
      </c>
      <c r="R169" s="40"/>
      <c r="S169" s="39" t="s">
        <v>191</v>
      </c>
      <c r="T169" s="40"/>
      <c r="U169" s="39" t="s">
        <v>188</v>
      </c>
      <c r="V169" s="40"/>
      <c r="W169" s="39" t="s">
        <v>186</v>
      </c>
      <c r="X169" s="21"/>
      <c r="Y169" s="42" t="s">
        <v>195</v>
      </c>
    </row>
    <row r="170" spans="2:25" s="68" customFormat="1" ht="12" customHeight="1">
      <c r="B170" s="42" t="s">
        <v>194</v>
      </c>
      <c r="C170" s="40"/>
      <c r="D170" s="39" t="s">
        <v>184</v>
      </c>
      <c r="E170" s="40"/>
      <c r="F170" s="39" t="s">
        <v>189</v>
      </c>
      <c r="G170" s="40"/>
      <c r="H170" s="41" t="s">
        <v>185</v>
      </c>
      <c r="I170" s="21"/>
      <c r="J170" s="39" t="s">
        <v>192</v>
      </c>
      <c r="K170" s="21"/>
      <c r="L170" s="30"/>
      <c r="M170" s="43"/>
      <c r="N170" s="30"/>
      <c r="O170" s="30"/>
      <c r="P170" s="44"/>
      <c r="Q170" s="39" t="s">
        <v>192</v>
      </c>
      <c r="R170" s="40"/>
      <c r="S170" s="39" t="s">
        <v>185</v>
      </c>
      <c r="T170" s="40"/>
      <c r="U170" s="39" t="s">
        <v>189</v>
      </c>
      <c r="V170" s="40"/>
      <c r="W170" s="39" t="s">
        <v>184</v>
      </c>
      <c r="X170" s="21"/>
      <c r="Y170" s="42" t="s">
        <v>194</v>
      </c>
    </row>
    <row r="171" spans="2:25" s="68" customFormat="1" ht="2.25" customHeight="1">
      <c r="B171" s="45"/>
      <c r="C171" s="46"/>
      <c r="D171" s="47"/>
      <c r="E171" s="46"/>
      <c r="F171" s="47"/>
      <c r="G171" s="46"/>
      <c r="H171" s="47"/>
      <c r="I171" s="46"/>
      <c r="J171" s="47"/>
      <c r="K171" s="46"/>
      <c r="L171" s="48"/>
      <c r="M171" s="48"/>
      <c r="N171" s="48"/>
      <c r="O171" s="48"/>
      <c r="P171" s="48"/>
      <c r="Q171" s="45"/>
      <c r="R171" s="46"/>
      <c r="S171" s="47"/>
      <c r="T171" s="46"/>
      <c r="U171" s="47"/>
      <c r="V171" s="46"/>
      <c r="W171" s="47"/>
      <c r="X171" s="46"/>
      <c r="Y171" s="47"/>
    </row>
    <row r="172" spans="2:25" s="68" customFormat="1" ht="12" customHeight="1"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4" t="s">
        <v>46</v>
      </c>
      <c r="M172" s="111" t="s">
        <v>47</v>
      </c>
      <c r="N172" s="106"/>
      <c r="O172" s="108"/>
      <c r="P172" s="108"/>
      <c r="Q172" s="103">
        <f>J143</f>
        <v>810</v>
      </c>
      <c r="R172" s="103"/>
      <c r="S172" s="103">
        <f>H143</f>
        <v>28891</v>
      </c>
      <c r="T172" s="103"/>
      <c r="U172" s="103">
        <f>F143</f>
        <v>-1334</v>
      </c>
      <c r="V172" s="103"/>
      <c r="W172" s="103">
        <f>D143</f>
        <v>17239</v>
      </c>
      <c r="X172" s="103"/>
      <c r="Y172" s="103">
        <f>SUM(Q172:W172)</f>
        <v>45606</v>
      </c>
    </row>
    <row r="173" spans="2:25" s="77" customFormat="1" ht="12" customHeight="1">
      <c r="B173" s="72"/>
      <c r="C173" s="73"/>
      <c r="D173" s="72"/>
      <c r="E173" s="74"/>
      <c r="F173" s="72"/>
      <c r="G173" s="74"/>
      <c r="H173" s="72"/>
      <c r="I173" s="74"/>
      <c r="J173" s="72"/>
      <c r="K173" s="74"/>
      <c r="L173" s="76" t="s">
        <v>48</v>
      </c>
      <c r="M173" s="76" t="s">
        <v>49</v>
      </c>
      <c r="N173" s="109"/>
      <c r="O173" s="72"/>
      <c r="P173" s="73"/>
      <c r="Q173" s="72">
        <f>J144</f>
        <v>466</v>
      </c>
      <c r="R173" s="73"/>
      <c r="S173" s="72">
        <f>H144</f>
        <v>23057</v>
      </c>
      <c r="T173" s="73"/>
      <c r="U173" s="72">
        <f>F144</f>
        <v>-8745</v>
      </c>
      <c r="V173" s="73"/>
      <c r="W173" s="72">
        <f>D144</f>
        <v>11061</v>
      </c>
      <c r="X173" s="73"/>
      <c r="Y173" s="72">
        <f>SUM(Q173:W173)</f>
        <v>25839</v>
      </c>
    </row>
    <row r="174" spans="2:25" s="68" customFormat="1" ht="12" customHeight="1">
      <c r="B174" s="103">
        <f>SUM(D174:J174)</f>
        <v>93350</v>
      </c>
      <c r="C174" s="103"/>
      <c r="D174" s="103">
        <f>D175</f>
        <v>37571</v>
      </c>
      <c r="E174" s="103"/>
      <c r="F174" s="103">
        <f>F175</f>
        <v>23633</v>
      </c>
      <c r="G174" s="103"/>
      <c r="H174" s="103">
        <f>H175</f>
        <v>30852</v>
      </c>
      <c r="I174" s="103"/>
      <c r="J174" s="103">
        <f>J175</f>
        <v>1294</v>
      </c>
      <c r="K174" s="103"/>
      <c r="L174" s="79" t="s">
        <v>50</v>
      </c>
      <c r="M174" s="79" t="s">
        <v>51</v>
      </c>
      <c r="N174" s="79"/>
      <c r="O174" s="108"/>
      <c r="P174" s="108"/>
      <c r="Q174" s="103"/>
      <c r="R174" s="103"/>
      <c r="S174" s="103"/>
      <c r="T174" s="103"/>
      <c r="U174" s="103"/>
      <c r="V174" s="103"/>
      <c r="W174" s="103"/>
      <c r="X174" s="103"/>
      <c r="Y174" s="103"/>
    </row>
    <row r="175" spans="2:25" s="93" customFormat="1" ht="12" customHeight="1">
      <c r="B175" s="87">
        <f>SUM(D175:J175)</f>
        <v>93350</v>
      </c>
      <c r="C175" s="87"/>
      <c r="D175" s="87">
        <v>37571</v>
      </c>
      <c r="E175" s="87"/>
      <c r="F175" s="87">
        <v>23633</v>
      </c>
      <c r="G175" s="87"/>
      <c r="H175" s="87">
        <v>30852</v>
      </c>
      <c r="I175" s="87"/>
      <c r="J175" s="87">
        <v>1294</v>
      </c>
      <c r="K175" s="87"/>
      <c r="L175" s="112" t="s">
        <v>156</v>
      </c>
      <c r="M175" s="113"/>
      <c r="N175" s="114" t="s">
        <v>157</v>
      </c>
      <c r="O175" s="114"/>
      <c r="P175" s="89"/>
      <c r="Q175" s="87"/>
      <c r="R175" s="87"/>
      <c r="S175" s="87"/>
      <c r="T175" s="87"/>
      <c r="U175" s="87"/>
      <c r="V175" s="87"/>
      <c r="W175" s="87"/>
      <c r="X175" s="87"/>
      <c r="Y175" s="87"/>
    </row>
    <row r="176" spans="2:25" s="68" customFormat="1" ht="12" customHeight="1">
      <c r="B176" s="98">
        <f>SUM(D176:J176)</f>
        <v>-47744</v>
      </c>
      <c r="C176" s="98"/>
      <c r="D176" s="98">
        <f>W172-D174</f>
        <v>-20332</v>
      </c>
      <c r="E176" s="98"/>
      <c r="F176" s="98">
        <f>U172-F174</f>
        <v>-24967</v>
      </c>
      <c r="G176" s="98"/>
      <c r="H176" s="98">
        <f>S172-H174</f>
        <v>-1961</v>
      </c>
      <c r="I176" s="98"/>
      <c r="J176" s="98">
        <f>Q172-J174</f>
        <v>-484</v>
      </c>
      <c r="K176" s="103"/>
      <c r="L176" s="122" t="s">
        <v>54</v>
      </c>
      <c r="M176" s="128" t="s">
        <v>55</v>
      </c>
      <c r="N176" s="122"/>
      <c r="O176" s="108"/>
      <c r="P176" s="108"/>
      <c r="Q176" s="103"/>
      <c r="R176" s="103"/>
      <c r="S176" s="103"/>
      <c r="T176" s="103"/>
      <c r="U176" s="103"/>
      <c r="V176" s="103"/>
      <c r="W176" s="103"/>
      <c r="X176" s="103"/>
      <c r="Y176" s="103"/>
    </row>
    <row r="177" spans="2:56" s="67" customFormat="1" ht="12" customHeight="1" thickBot="1">
      <c r="B177" s="63">
        <f>SUM(D177:J177)</f>
        <v>-67511</v>
      </c>
      <c r="C177" s="64"/>
      <c r="D177" s="63">
        <f>W173-D174</f>
        <v>-26510</v>
      </c>
      <c r="E177" s="64"/>
      <c r="F177" s="63">
        <f>U173-F174</f>
        <v>-32378</v>
      </c>
      <c r="G177" s="64"/>
      <c r="H177" s="63">
        <f>S173-H174</f>
        <v>-7795</v>
      </c>
      <c r="I177" s="64"/>
      <c r="J177" s="63">
        <f>Q173-J174</f>
        <v>-828</v>
      </c>
      <c r="K177" s="64"/>
      <c r="L177" s="65" t="s">
        <v>56</v>
      </c>
      <c r="M177" s="65" t="s">
        <v>57</v>
      </c>
      <c r="N177" s="65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</row>
    <row r="178" spans="2:25" s="68" customFormat="1" ht="18">
      <c r="B178" s="14" t="s">
        <v>27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2:25" s="68" customFormat="1" ht="21" customHeight="1">
      <c r="B179" s="15" t="s">
        <v>28</v>
      </c>
      <c r="C179" s="15"/>
      <c r="D179" s="17"/>
      <c r="E179" s="18"/>
      <c r="F179" s="18"/>
      <c r="G179" s="18"/>
      <c r="H179" s="18"/>
      <c r="I179" s="18"/>
      <c r="J179" s="18"/>
      <c r="K179" s="18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2:25" s="68" customFormat="1" ht="3.75" customHeight="1">
      <c r="B180" s="20"/>
      <c r="C180" s="20"/>
      <c r="D180" s="20"/>
      <c r="E180" s="20"/>
      <c r="F180" s="20"/>
      <c r="G180" s="20"/>
      <c r="H180" s="20"/>
      <c r="I180" s="20"/>
      <c r="J180" s="20"/>
      <c r="K180" s="21"/>
      <c r="L180" s="22"/>
      <c r="M180" s="23"/>
      <c r="N180" s="24"/>
      <c r="O180" s="24"/>
      <c r="P180" s="25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2:25" s="68" customFormat="1" ht="12.75">
      <c r="B181" s="26" t="s">
        <v>29</v>
      </c>
      <c r="C181" s="27"/>
      <c r="D181" s="27"/>
      <c r="E181" s="27"/>
      <c r="F181" s="27"/>
      <c r="G181" s="27"/>
      <c r="H181" s="27"/>
      <c r="I181" s="27"/>
      <c r="J181" s="27"/>
      <c r="K181" s="21"/>
      <c r="L181" s="28" t="s">
        <v>6</v>
      </c>
      <c r="M181" s="29"/>
      <c r="N181" s="30" t="s">
        <v>72</v>
      </c>
      <c r="O181" s="30"/>
      <c r="P181" s="31"/>
      <c r="Q181" s="34" t="s">
        <v>30</v>
      </c>
      <c r="R181" s="27"/>
      <c r="S181" s="27"/>
      <c r="T181" s="27"/>
      <c r="U181" s="27"/>
      <c r="V181" s="27"/>
      <c r="W181" s="27"/>
      <c r="X181" s="27"/>
      <c r="Y181" s="129"/>
    </row>
    <row r="182" spans="2:25" s="68" customFormat="1" ht="2.25" customHeight="1">
      <c r="B182" s="32"/>
      <c r="C182" s="32"/>
      <c r="D182" s="32"/>
      <c r="E182" s="32"/>
      <c r="F182" s="32"/>
      <c r="G182" s="32"/>
      <c r="H182" s="32"/>
      <c r="I182" s="32"/>
      <c r="J182" s="32"/>
      <c r="K182" s="33"/>
      <c r="L182" s="27"/>
      <c r="M182" s="32"/>
      <c r="N182" s="27"/>
      <c r="O182" s="27"/>
      <c r="P182" s="31"/>
      <c r="Q182" s="31"/>
      <c r="R182" s="31"/>
      <c r="S182" s="31"/>
      <c r="T182" s="31"/>
      <c r="U182" s="31"/>
      <c r="V182" s="31"/>
      <c r="W182" s="31"/>
      <c r="X182" s="31"/>
      <c r="Y182" s="31"/>
    </row>
    <row r="183" spans="2:25" s="68" customFormat="1" ht="12.75">
      <c r="B183" s="34" t="s">
        <v>8</v>
      </c>
      <c r="C183" s="21"/>
      <c r="D183" s="35" t="s">
        <v>180</v>
      </c>
      <c r="E183" s="21"/>
      <c r="F183" s="35" t="s">
        <v>181</v>
      </c>
      <c r="G183" s="21"/>
      <c r="H183" s="35" t="s">
        <v>182</v>
      </c>
      <c r="I183" s="21"/>
      <c r="J183" s="35" t="s">
        <v>183</v>
      </c>
      <c r="K183" s="21"/>
      <c r="L183" s="34"/>
      <c r="M183" s="36"/>
      <c r="N183" s="34" t="s">
        <v>73</v>
      </c>
      <c r="O183" s="34"/>
      <c r="P183" s="31"/>
      <c r="Q183" s="35" t="s">
        <v>183</v>
      </c>
      <c r="R183" s="21"/>
      <c r="S183" s="35" t="s">
        <v>182</v>
      </c>
      <c r="T183" s="21"/>
      <c r="U183" s="35" t="s">
        <v>181</v>
      </c>
      <c r="V183" s="21"/>
      <c r="W183" s="35" t="s">
        <v>180</v>
      </c>
      <c r="X183" s="21"/>
      <c r="Y183" s="34" t="s">
        <v>8</v>
      </c>
    </row>
    <row r="184" spans="2:25" s="68" customFormat="1" ht="2.25" customHeight="1">
      <c r="B184" s="36"/>
      <c r="C184" s="21"/>
      <c r="D184" s="21"/>
      <c r="E184" s="21"/>
      <c r="F184" s="21"/>
      <c r="G184" s="21"/>
      <c r="H184" s="21"/>
      <c r="I184" s="21"/>
      <c r="J184" s="21"/>
      <c r="K184" s="21"/>
      <c r="L184" s="34"/>
      <c r="M184" s="36"/>
      <c r="N184" s="34"/>
      <c r="O184" s="34"/>
      <c r="P184" s="37"/>
      <c r="Q184" s="21"/>
      <c r="R184" s="21"/>
      <c r="S184" s="21"/>
      <c r="T184" s="21"/>
      <c r="U184" s="21"/>
      <c r="V184" s="21"/>
      <c r="W184" s="21"/>
      <c r="X184" s="21"/>
      <c r="Y184" s="36"/>
    </row>
    <row r="185" spans="2:25" s="68" customFormat="1" ht="12.75">
      <c r="B185" s="38" t="s">
        <v>9</v>
      </c>
      <c r="C185" s="21"/>
      <c r="D185" s="39" t="s">
        <v>9</v>
      </c>
      <c r="E185" s="40"/>
      <c r="F185" s="39" t="s">
        <v>187</v>
      </c>
      <c r="G185" s="21"/>
      <c r="H185" s="41" t="s">
        <v>190</v>
      </c>
      <c r="I185" s="21"/>
      <c r="J185" s="35" t="s">
        <v>193</v>
      </c>
      <c r="K185" s="21"/>
      <c r="L185" s="34"/>
      <c r="M185" s="36"/>
      <c r="N185" s="34"/>
      <c r="O185" s="34"/>
      <c r="P185" s="37"/>
      <c r="Q185" s="35" t="s">
        <v>193</v>
      </c>
      <c r="R185" s="21"/>
      <c r="S185" s="41" t="s">
        <v>190</v>
      </c>
      <c r="T185" s="40"/>
      <c r="U185" s="39" t="s">
        <v>187</v>
      </c>
      <c r="V185" s="21"/>
      <c r="W185" s="39" t="s">
        <v>9</v>
      </c>
      <c r="X185" s="21"/>
      <c r="Y185" s="38" t="s">
        <v>9</v>
      </c>
    </row>
    <row r="186" spans="2:25" s="68" customFormat="1" ht="12.75">
      <c r="B186" s="42" t="s">
        <v>195</v>
      </c>
      <c r="C186" s="40"/>
      <c r="D186" s="39" t="s">
        <v>186</v>
      </c>
      <c r="E186" s="40"/>
      <c r="F186" s="39" t="s">
        <v>188</v>
      </c>
      <c r="G186" s="40"/>
      <c r="H186" s="41" t="s">
        <v>191</v>
      </c>
      <c r="I186" s="21"/>
      <c r="J186" s="39" t="s">
        <v>213</v>
      </c>
      <c r="K186" s="21"/>
      <c r="L186" s="30"/>
      <c r="M186" s="43"/>
      <c r="N186" s="30"/>
      <c r="O186" s="30"/>
      <c r="P186" s="44"/>
      <c r="Q186" s="39" t="s">
        <v>213</v>
      </c>
      <c r="R186" s="40"/>
      <c r="S186" s="39" t="s">
        <v>191</v>
      </c>
      <c r="T186" s="40"/>
      <c r="U186" s="39" t="s">
        <v>188</v>
      </c>
      <c r="V186" s="40"/>
      <c r="W186" s="39" t="s">
        <v>186</v>
      </c>
      <c r="X186" s="21"/>
      <c r="Y186" s="42" t="s">
        <v>195</v>
      </c>
    </row>
    <row r="187" spans="2:25" s="68" customFormat="1" ht="12" customHeight="1">
      <c r="B187" s="42" t="s">
        <v>194</v>
      </c>
      <c r="C187" s="40"/>
      <c r="D187" s="39" t="s">
        <v>184</v>
      </c>
      <c r="E187" s="40"/>
      <c r="F187" s="39" t="s">
        <v>189</v>
      </c>
      <c r="G187" s="40"/>
      <c r="H187" s="41" t="s">
        <v>185</v>
      </c>
      <c r="I187" s="21"/>
      <c r="J187" s="39" t="s">
        <v>192</v>
      </c>
      <c r="K187" s="21"/>
      <c r="L187" s="30"/>
      <c r="M187" s="43"/>
      <c r="N187" s="30"/>
      <c r="O187" s="30"/>
      <c r="P187" s="44"/>
      <c r="Q187" s="39" t="s">
        <v>192</v>
      </c>
      <c r="R187" s="40"/>
      <c r="S187" s="39" t="s">
        <v>185</v>
      </c>
      <c r="T187" s="40"/>
      <c r="U187" s="39" t="s">
        <v>189</v>
      </c>
      <c r="V187" s="40"/>
      <c r="W187" s="39" t="s">
        <v>184</v>
      </c>
      <c r="X187" s="21"/>
      <c r="Y187" s="42" t="s">
        <v>194</v>
      </c>
    </row>
    <row r="188" spans="2:25" s="68" customFormat="1" ht="2.25" customHeight="1">
      <c r="B188" s="45"/>
      <c r="C188" s="46"/>
      <c r="D188" s="47"/>
      <c r="E188" s="46"/>
      <c r="F188" s="47"/>
      <c r="G188" s="46"/>
      <c r="H188" s="47"/>
      <c r="I188" s="46"/>
      <c r="J188" s="47"/>
      <c r="K188" s="46"/>
      <c r="L188" s="48"/>
      <c r="M188" s="48"/>
      <c r="N188" s="48"/>
      <c r="O188" s="48"/>
      <c r="P188" s="48"/>
      <c r="Q188" s="45"/>
      <c r="R188" s="46"/>
      <c r="S188" s="47"/>
      <c r="T188" s="46"/>
      <c r="U188" s="47"/>
      <c r="V188" s="46"/>
      <c r="W188" s="47"/>
      <c r="X188" s="46"/>
      <c r="Y188" s="47"/>
    </row>
    <row r="189" spans="2:25" s="77" customFormat="1" ht="12" customHeight="1">
      <c r="B189" s="72"/>
      <c r="C189" s="73"/>
      <c r="D189" s="72"/>
      <c r="E189" s="74"/>
      <c r="F189" s="72"/>
      <c r="G189" s="74"/>
      <c r="H189" s="72"/>
      <c r="I189" s="74"/>
      <c r="J189" s="72"/>
      <c r="K189" s="74"/>
      <c r="L189" s="76" t="s">
        <v>56</v>
      </c>
      <c r="M189" s="76" t="s">
        <v>57</v>
      </c>
      <c r="N189" s="109"/>
      <c r="O189" s="72"/>
      <c r="P189" s="73"/>
      <c r="Q189" s="72">
        <f>J177</f>
        <v>-828</v>
      </c>
      <c r="R189" s="73"/>
      <c r="S189" s="72">
        <f>H177</f>
        <v>-7795</v>
      </c>
      <c r="T189" s="73"/>
      <c r="U189" s="72">
        <f>F177</f>
        <v>-32378</v>
      </c>
      <c r="V189" s="73"/>
      <c r="W189" s="72">
        <f>D177</f>
        <v>-26510</v>
      </c>
      <c r="X189" s="73"/>
      <c r="Y189" s="72">
        <f>SUM(Q189:W189)</f>
        <v>-67511</v>
      </c>
    </row>
    <row r="190" spans="2:25" s="37" customFormat="1" ht="12" customHeight="1"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79" t="s">
        <v>58</v>
      </c>
      <c r="M190" s="79" t="s">
        <v>59</v>
      </c>
      <c r="N190" s="79"/>
      <c r="O190" s="108"/>
      <c r="P190" s="108"/>
      <c r="Q190" s="103">
        <f>Q191+Q192+Q193</f>
        <v>-1033</v>
      </c>
      <c r="R190" s="103"/>
      <c r="S190" s="103">
        <f>S191+S192+S193</f>
        <v>11760</v>
      </c>
      <c r="T190" s="103"/>
      <c r="U190" s="103">
        <f>U191+U192+U193</f>
        <v>9111</v>
      </c>
      <c r="V190" s="103"/>
      <c r="W190" s="103">
        <f>W191+W192+W193</f>
        <v>-4862</v>
      </c>
      <c r="X190" s="103"/>
      <c r="Y190" s="103">
        <f>Y191+Y192+Y193</f>
        <v>744</v>
      </c>
    </row>
    <row r="191" spans="2:25" s="126" customFormat="1" ht="12" customHeight="1"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114" t="s">
        <v>158</v>
      </c>
      <c r="M191" s="114"/>
      <c r="N191" s="113" t="s">
        <v>159</v>
      </c>
      <c r="O191" s="89"/>
      <c r="P191" s="89"/>
      <c r="Q191" s="87">
        <v>0</v>
      </c>
      <c r="R191" s="87"/>
      <c r="S191" s="87">
        <v>1880</v>
      </c>
      <c r="T191" s="87"/>
      <c r="U191" s="87">
        <v>2255</v>
      </c>
      <c r="V191" s="87"/>
      <c r="W191" s="87">
        <v>99</v>
      </c>
      <c r="X191" s="87"/>
      <c r="Y191" s="87">
        <v>4234</v>
      </c>
    </row>
    <row r="192" spans="2:25" s="126" customFormat="1" ht="12" customHeight="1"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114" t="s">
        <v>160</v>
      </c>
      <c r="M192" s="114"/>
      <c r="N192" s="114" t="s">
        <v>161</v>
      </c>
      <c r="O192" s="89"/>
      <c r="P192" s="89"/>
      <c r="Q192" s="87">
        <v>10</v>
      </c>
      <c r="R192" s="87"/>
      <c r="S192" s="87">
        <v>263</v>
      </c>
      <c r="T192" s="87"/>
      <c r="U192" s="87">
        <v>2668</v>
      </c>
      <c r="V192" s="87"/>
      <c r="W192" s="87">
        <v>1208</v>
      </c>
      <c r="X192" s="87"/>
      <c r="Y192" s="87">
        <v>4149</v>
      </c>
    </row>
    <row r="193" spans="2:25" s="93" customFormat="1" ht="12" customHeight="1">
      <c r="B193" s="91"/>
      <c r="C193" s="55"/>
      <c r="D193" s="91"/>
      <c r="E193" s="53"/>
      <c r="F193" s="91"/>
      <c r="G193" s="53"/>
      <c r="H193" s="91"/>
      <c r="I193" s="53"/>
      <c r="J193" s="91"/>
      <c r="K193" s="53"/>
      <c r="L193" s="92" t="s">
        <v>162</v>
      </c>
      <c r="M193" s="92"/>
      <c r="N193" s="92" t="s">
        <v>163</v>
      </c>
      <c r="O193" s="91"/>
      <c r="P193" s="55"/>
      <c r="Q193" s="91">
        <v>-1043</v>
      </c>
      <c r="R193" s="55"/>
      <c r="S193" s="91">
        <v>9617</v>
      </c>
      <c r="T193" s="55"/>
      <c r="U193" s="91">
        <v>4188</v>
      </c>
      <c r="V193" s="55"/>
      <c r="W193" s="91">
        <v>-6169</v>
      </c>
      <c r="X193" s="55"/>
      <c r="Y193" s="91">
        <v>-7639</v>
      </c>
    </row>
    <row r="194" spans="2:56" s="131" customFormat="1" ht="12" customHeight="1"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79" t="s">
        <v>58</v>
      </c>
      <c r="M194" s="79" t="s">
        <v>60</v>
      </c>
      <c r="N194" s="79"/>
      <c r="O194" s="108"/>
      <c r="P194" s="108"/>
      <c r="Q194" s="103">
        <f>Q195+Q196+Q197</f>
        <v>-35</v>
      </c>
      <c r="R194" s="103"/>
      <c r="S194" s="103">
        <f>S195+S196+S197</f>
        <v>-993</v>
      </c>
      <c r="T194" s="103"/>
      <c r="U194" s="103">
        <f>U195+U196+U197</f>
        <v>-8744</v>
      </c>
      <c r="V194" s="103"/>
      <c r="W194" s="103">
        <f>W195+W196+W197</f>
        <v>-15887</v>
      </c>
      <c r="X194" s="103"/>
      <c r="Y194" s="103">
        <f>Y195+Y196+Y197</f>
        <v>-11427</v>
      </c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0"/>
      <c r="AY194" s="130"/>
      <c r="AZ194" s="130"/>
      <c r="BA194" s="130"/>
      <c r="BB194" s="130"/>
      <c r="BC194" s="130"/>
      <c r="BD194" s="130"/>
    </row>
    <row r="195" spans="2:56" s="56" customFormat="1" ht="12" customHeight="1"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114" t="s">
        <v>158</v>
      </c>
      <c r="M195" s="113"/>
      <c r="N195" s="114" t="s">
        <v>159</v>
      </c>
      <c r="O195" s="89"/>
      <c r="P195" s="89"/>
      <c r="Q195" s="87">
        <v>0</v>
      </c>
      <c r="R195" s="87"/>
      <c r="S195" s="87">
        <v>0</v>
      </c>
      <c r="T195" s="87"/>
      <c r="U195" s="87">
        <v>0</v>
      </c>
      <c r="V195" s="87"/>
      <c r="W195" s="87">
        <v>0</v>
      </c>
      <c r="X195" s="87"/>
      <c r="Y195" s="87">
        <v>0</v>
      </c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</row>
    <row r="196" spans="2:25" s="132" customFormat="1" ht="12" customHeight="1"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114" t="s">
        <v>160</v>
      </c>
      <c r="M196" s="114"/>
      <c r="N196" s="114" t="s">
        <v>161</v>
      </c>
      <c r="O196" s="89"/>
      <c r="P196" s="89"/>
      <c r="Q196" s="87">
        <v>-3</v>
      </c>
      <c r="R196" s="87"/>
      <c r="S196" s="87">
        <v>-717</v>
      </c>
      <c r="T196" s="87"/>
      <c r="U196" s="87">
        <v>-4801</v>
      </c>
      <c r="V196" s="87"/>
      <c r="W196" s="87">
        <v>-2524</v>
      </c>
      <c r="X196" s="87"/>
      <c r="Y196" s="87">
        <v>-8045</v>
      </c>
    </row>
    <row r="197" spans="2:25" s="93" customFormat="1" ht="12" customHeight="1"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114" t="s">
        <v>162</v>
      </c>
      <c r="M197" s="114"/>
      <c r="N197" s="114" t="s">
        <v>174</v>
      </c>
      <c r="O197" s="89"/>
      <c r="P197" s="89"/>
      <c r="Q197" s="87">
        <v>-32</v>
      </c>
      <c r="R197" s="87"/>
      <c r="S197" s="87">
        <v>-276</v>
      </c>
      <c r="T197" s="87"/>
      <c r="U197" s="87">
        <v>-3943</v>
      </c>
      <c r="V197" s="87"/>
      <c r="W197" s="87">
        <v>-13363</v>
      </c>
      <c r="X197" s="87"/>
      <c r="Y197" s="87">
        <v>-3382</v>
      </c>
    </row>
    <row r="198" spans="2:25" s="68" customFormat="1" ht="12" customHeight="1">
      <c r="B198" s="133">
        <f>SUM(D198:J198)</f>
        <v>-78194</v>
      </c>
      <c r="C198" s="133"/>
      <c r="D198" s="133">
        <f>W189+W190+W194</f>
        <v>-47259</v>
      </c>
      <c r="E198" s="133"/>
      <c r="F198" s="133">
        <f>U189+U190+U194</f>
        <v>-32011</v>
      </c>
      <c r="G198" s="133"/>
      <c r="H198" s="133">
        <f>S189+S190+S194</f>
        <v>2972</v>
      </c>
      <c r="I198" s="133"/>
      <c r="J198" s="133">
        <f>Q189+Q190+Q194</f>
        <v>-1896</v>
      </c>
      <c r="K198" s="103"/>
      <c r="L198" s="134" t="s">
        <v>61</v>
      </c>
      <c r="M198" s="134" t="s">
        <v>164</v>
      </c>
      <c r="N198" s="134"/>
      <c r="O198" s="108"/>
      <c r="P198" s="108"/>
      <c r="Q198" s="103"/>
      <c r="R198" s="103"/>
      <c r="S198" s="103"/>
      <c r="T198" s="103"/>
      <c r="U198" s="103"/>
      <c r="V198" s="103"/>
      <c r="W198" s="103"/>
      <c r="X198" s="103"/>
      <c r="Y198" s="103"/>
    </row>
    <row r="199" spans="2:25" s="68" customFormat="1" ht="12" customHeight="1"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35"/>
      <c r="M199" s="135" t="s">
        <v>165</v>
      </c>
      <c r="N199" s="135"/>
      <c r="O199" s="108"/>
      <c r="P199" s="108"/>
      <c r="Q199" s="103"/>
      <c r="R199" s="103"/>
      <c r="S199" s="103"/>
      <c r="T199" s="103"/>
      <c r="U199" s="103"/>
      <c r="V199" s="103"/>
      <c r="W199" s="103"/>
      <c r="X199" s="103"/>
      <c r="Y199" s="103"/>
    </row>
    <row r="200" spans="2:56" s="67" customFormat="1" ht="12" customHeight="1" thickBot="1">
      <c r="B200" s="63"/>
      <c r="C200" s="64"/>
      <c r="D200" s="63"/>
      <c r="E200" s="64"/>
      <c r="F200" s="63"/>
      <c r="G200" s="64"/>
      <c r="H200" s="63"/>
      <c r="I200" s="64"/>
      <c r="J200" s="63"/>
      <c r="K200" s="64"/>
      <c r="L200" s="65"/>
      <c r="M200" s="65" t="s">
        <v>166</v>
      </c>
      <c r="N200" s="65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</row>
    <row r="201" spans="2:25" s="68" customFormat="1" ht="21" customHeight="1">
      <c r="B201" s="15" t="s">
        <v>31</v>
      </c>
      <c r="C201" s="15"/>
      <c r="D201" s="17"/>
      <c r="E201" s="18"/>
      <c r="F201" s="18"/>
      <c r="G201" s="18"/>
      <c r="H201" s="18"/>
      <c r="I201" s="18"/>
      <c r="J201" s="18"/>
      <c r="K201" s="18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2:25" s="68" customFormat="1" ht="3.75" customHeight="1">
      <c r="B202" s="20"/>
      <c r="C202" s="20"/>
      <c r="D202" s="20"/>
      <c r="E202" s="20"/>
      <c r="F202" s="20"/>
      <c r="G202" s="20"/>
      <c r="H202" s="20"/>
      <c r="I202" s="20"/>
      <c r="J202" s="20"/>
      <c r="K202" s="21"/>
      <c r="L202" s="22"/>
      <c r="M202" s="23"/>
      <c r="N202" s="24"/>
      <c r="O202" s="24"/>
      <c r="P202" s="25"/>
      <c r="Q202" s="20"/>
      <c r="R202" s="20"/>
      <c r="S202" s="20"/>
      <c r="T202" s="20"/>
      <c r="U202" s="20"/>
      <c r="V202" s="20"/>
      <c r="W202" s="20"/>
      <c r="X202" s="20"/>
      <c r="Y202" s="20"/>
    </row>
    <row r="203" spans="2:25" s="68" customFormat="1" ht="12.75">
      <c r="B203" s="26" t="s">
        <v>29</v>
      </c>
      <c r="C203" s="27"/>
      <c r="D203" s="27"/>
      <c r="E203" s="27"/>
      <c r="F203" s="27"/>
      <c r="G203" s="27"/>
      <c r="H203" s="27"/>
      <c r="I203" s="27"/>
      <c r="J203" s="27"/>
      <c r="K203" s="21"/>
      <c r="L203" s="28" t="s">
        <v>6</v>
      </c>
      <c r="M203" s="29"/>
      <c r="N203" s="30" t="s">
        <v>72</v>
      </c>
      <c r="O203" s="30"/>
      <c r="P203" s="31"/>
      <c r="Q203" s="34" t="s">
        <v>30</v>
      </c>
      <c r="R203" s="27"/>
      <c r="S203" s="27"/>
      <c r="T203" s="27"/>
      <c r="U203" s="27"/>
      <c r="V203" s="27"/>
      <c r="W203" s="27"/>
      <c r="X203" s="27"/>
      <c r="Y203" s="129"/>
    </row>
    <row r="204" spans="2:25" s="68" customFormat="1" ht="2.25" customHeight="1">
      <c r="B204" s="32"/>
      <c r="C204" s="32"/>
      <c r="D204" s="32"/>
      <c r="E204" s="32"/>
      <c r="F204" s="32"/>
      <c r="G204" s="32"/>
      <c r="H204" s="32"/>
      <c r="I204" s="32"/>
      <c r="J204" s="32"/>
      <c r="K204" s="33"/>
      <c r="L204" s="27"/>
      <c r="M204" s="32"/>
      <c r="N204" s="27"/>
      <c r="O204" s="27"/>
      <c r="P204" s="31"/>
      <c r="Q204" s="31"/>
      <c r="R204" s="31"/>
      <c r="S204" s="31"/>
      <c r="T204" s="31"/>
      <c r="U204" s="31"/>
      <c r="V204" s="31"/>
      <c r="W204" s="31"/>
      <c r="X204" s="31"/>
      <c r="Y204" s="31"/>
    </row>
    <row r="205" spans="2:25" s="68" customFormat="1" ht="12.75">
      <c r="B205" s="34" t="s">
        <v>8</v>
      </c>
      <c r="C205" s="21"/>
      <c r="D205" s="35" t="s">
        <v>180</v>
      </c>
      <c r="E205" s="21"/>
      <c r="F205" s="35" t="s">
        <v>181</v>
      </c>
      <c r="G205" s="21"/>
      <c r="H205" s="35" t="s">
        <v>182</v>
      </c>
      <c r="I205" s="21"/>
      <c r="J205" s="35" t="s">
        <v>183</v>
      </c>
      <c r="K205" s="21"/>
      <c r="L205" s="34"/>
      <c r="M205" s="36"/>
      <c r="N205" s="34" t="s">
        <v>73</v>
      </c>
      <c r="O205" s="34"/>
      <c r="P205" s="31"/>
      <c r="Q205" s="35" t="s">
        <v>183</v>
      </c>
      <c r="R205" s="21"/>
      <c r="S205" s="35" t="s">
        <v>182</v>
      </c>
      <c r="T205" s="21"/>
      <c r="U205" s="35" t="s">
        <v>181</v>
      </c>
      <c r="V205" s="21"/>
      <c r="W205" s="35" t="s">
        <v>180</v>
      </c>
      <c r="X205" s="21"/>
      <c r="Y205" s="34" t="s">
        <v>8</v>
      </c>
    </row>
    <row r="206" spans="2:25" s="68" customFormat="1" ht="2.25" customHeight="1">
      <c r="B206" s="36"/>
      <c r="C206" s="21"/>
      <c r="D206" s="21"/>
      <c r="E206" s="21"/>
      <c r="F206" s="21"/>
      <c r="G206" s="21"/>
      <c r="H206" s="21"/>
      <c r="I206" s="21"/>
      <c r="J206" s="21"/>
      <c r="K206" s="21"/>
      <c r="L206" s="34"/>
      <c r="M206" s="36"/>
      <c r="N206" s="34"/>
      <c r="O206" s="34"/>
      <c r="P206" s="37"/>
      <c r="Q206" s="21"/>
      <c r="R206" s="21"/>
      <c r="S206" s="21"/>
      <c r="T206" s="21"/>
      <c r="U206" s="21"/>
      <c r="V206" s="21"/>
      <c r="W206" s="21"/>
      <c r="X206" s="21"/>
      <c r="Y206" s="36"/>
    </row>
    <row r="207" spans="2:25" s="68" customFormat="1" ht="12.75">
      <c r="B207" s="38" t="s">
        <v>9</v>
      </c>
      <c r="C207" s="21"/>
      <c r="D207" s="39" t="s">
        <v>9</v>
      </c>
      <c r="E207" s="40"/>
      <c r="F207" s="39" t="s">
        <v>187</v>
      </c>
      <c r="G207" s="21"/>
      <c r="H207" s="41" t="s">
        <v>190</v>
      </c>
      <c r="I207" s="21"/>
      <c r="J207" s="35" t="s">
        <v>193</v>
      </c>
      <c r="K207" s="21"/>
      <c r="L207" s="34"/>
      <c r="M207" s="36"/>
      <c r="N207" s="34"/>
      <c r="O207" s="34"/>
      <c r="P207" s="37"/>
      <c r="Q207" s="35" t="s">
        <v>193</v>
      </c>
      <c r="R207" s="21"/>
      <c r="S207" s="41" t="s">
        <v>190</v>
      </c>
      <c r="T207" s="40"/>
      <c r="U207" s="39" t="s">
        <v>187</v>
      </c>
      <c r="V207" s="21"/>
      <c r="W207" s="39" t="s">
        <v>9</v>
      </c>
      <c r="X207" s="21"/>
      <c r="Y207" s="38" t="s">
        <v>9</v>
      </c>
    </row>
    <row r="208" spans="2:25" s="68" customFormat="1" ht="12.75">
      <c r="B208" s="42" t="s">
        <v>195</v>
      </c>
      <c r="C208" s="40"/>
      <c r="D208" s="39" t="s">
        <v>186</v>
      </c>
      <c r="E208" s="40"/>
      <c r="F208" s="39" t="s">
        <v>188</v>
      </c>
      <c r="G208" s="40"/>
      <c r="H208" s="41" t="s">
        <v>191</v>
      </c>
      <c r="I208" s="21"/>
      <c r="J208" s="39" t="s">
        <v>213</v>
      </c>
      <c r="K208" s="21"/>
      <c r="L208" s="30"/>
      <c r="M208" s="43"/>
      <c r="N208" s="30"/>
      <c r="O208" s="30"/>
      <c r="P208" s="44"/>
      <c r="Q208" s="39" t="s">
        <v>213</v>
      </c>
      <c r="R208" s="40"/>
      <c r="S208" s="39" t="s">
        <v>191</v>
      </c>
      <c r="T208" s="40"/>
      <c r="U208" s="39" t="s">
        <v>188</v>
      </c>
      <c r="V208" s="40"/>
      <c r="W208" s="39" t="s">
        <v>186</v>
      </c>
      <c r="X208" s="21"/>
      <c r="Y208" s="42" t="s">
        <v>195</v>
      </c>
    </row>
    <row r="209" spans="2:25" s="68" customFormat="1" ht="12" customHeight="1">
      <c r="B209" s="42" t="s">
        <v>194</v>
      </c>
      <c r="C209" s="40"/>
      <c r="D209" s="39" t="s">
        <v>184</v>
      </c>
      <c r="E209" s="40"/>
      <c r="F209" s="39" t="s">
        <v>189</v>
      </c>
      <c r="G209" s="40"/>
      <c r="H209" s="41" t="s">
        <v>185</v>
      </c>
      <c r="I209" s="21"/>
      <c r="J209" s="39" t="s">
        <v>192</v>
      </c>
      <c r="K209" s="21"/>
      <c r="L209" s="30"/>
      <c r="M209" s="43"/>
      <c r="N209" s="30"/>
      <c r="O209" s="30"/>
      <c r="P209" s="44"/>
      <c r="Q209" s="39" t="s">
        <v>192</v>
      </c>
      <c r="R209" s="40"/>
      <c r="S209" s="39" t="s">
        <v>185</v>
      </c>
      <c r="T209" s="40"/>
      <c r="U209" s="39" t="s">
        <v>189</v>
      </c>
      <c r="V209" s="40"/>
      <c r="W209" s="39" t="s">
        <v>184</v>
      </c>
      <c r="X209" s="21"/>
      <c r="Y209" s="42" t="s">
        <v>194</v>
      </c>
    </row>
    <row r="210" spans="2:25" s="68" customFormat="1" ht="2.25" customHeight="1">
      <c r="B210" s="45"/>
      <c r="C210" s="46"/>
      <c r="D210" s="47"/>
      <c r="E210" s="46"/>
      <c r="F210" s="47"/>
      <c r="G210" s="46"/>
      <c r="H210" s="47"/>
      <c r="I210" s="46"/>
      <c r="J210" s="47"/>
      <c r="K210" s="46"/>
      <c r="L210" s="48"/>
      <c r="M210" s="48"/>
      <c r="N210" s="48"/>
      <c r="O210" s="48"/>
      <c r="P210" s="48"/>
      <c r="Q210" s="45"/>
      <c r="R210" s="46"/>
      <c r="S210" s="47"/>
      <c r="T210" s="46"/>
      <c r="U210" s="47"/>
      <c r="V210" s="46"/>
      <c r="W210" s="47"/>
      <c r="X210" s="46"/>
      <c r="Y210" s="47"/>
    </row>
    <row r="211" spans="2:25" s="141" customFormat="1" ht="12" customHeight="1"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7" t="s">
        <v>61</v>
      </c>
      <c r="M211" s="138" t="s">
        <v>164</v>
      </c>
      <c r="N211" s="138"/>
      <c r="O211" s="139"/>
      <c r="P211" s="140"/>
      <c r="Q211" s="136">
        <f>J198</f>
        <v>-1896</v>
      </c>
      <c r="R211" s="136"/>
      <c r="S211" s="136">
        <f>H198</f>
        <v>2972</v>
      </c>
      <c r="T211" s="136"/>
      <c r="U211" s="136">
        <f>F198</f>
        <v>-32011</v>
      </c>
      <c r="V211" s="136"/>
      <c r="W211" s="136">
        <f>D198</f>
        <v>-47259</v>
      </c>
      <c r="X211" s="136"/>
      <c r="Y211" s="136">
        <f>SUM(Q211:W211)</f>
        <v>-78194</v>
      </c>
    </row>
    <row r="212" spans="2:25" s="16" customFormat="1" ht="12" customHeight="1"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42"/>
      <c r="M212" s="143" t="s">
        <v>165</v>
      </c>
      <c r="N212" s="143"/>
      <c r="O212" s="108"/>
      <c r="P212" s="108"/>
      <c r="Q212" s="103"/>
      <c r="R212" s="103"/>
      <c r="S212" s="103"/>
      <c r="T212" s="103"/>
      <c r="U212" s="103"/>
      <c r="V212" s="103"/>
      <c r="W212" s="103"/>
      <c r="X212" s="103"/>
      <c r="Y212" s="103"/>
    </row>
    <row r="213" spans="2:25" s="77" customFormat="1" ht="12" customHeight="1">
      <c r="B213" s="72"/>
      <c r="C213" s="73"/>
      <c r="D213" s="72"/>
      <c r="E213" s="74"/>
      <c r="F213" s="72"/>
      <c r="G213" s="74"/>
      <c r="H213" s="72"/>
      <c r="I213" s="74"/>
      <c r="J213" s="72"/>
      <c r="K213" s="74"/>
      <c r="L213" s="76"/>
      <c r="M213" s="76" t="s">
        <v>166</v>
      </c>
      <c r="N213" s="76"/>
      <c r="O213" s="72"/>
      <c r="P213" s="73"/>
      <c r="Q213" s="72"/>
      <c r="R213" s="73"/>
      <c r="S213" s="72"/>
      <c r="T213" s="73"/>
      <c r="U213" s="72"/>
      <c r="V213" s="73"/>
      <c r="W213" s="72"/>
      <c r="X213" s="73"/>
      <c r="Y213" s="72"/>
    </row>
    <row r="214" spans="2:25" s="148" customFormat="1" ht="12" customHeight="1">
      <c r="B214" s="144">
        <f>SUM(D214:J214)</f>
        <v>41696</v>
      </c>
      <c r="C214" s="145"/>
      <c r="D214" s="144">
        <f>D215+D217</f>
        <v>11262</v>
      </c>
      <c r="E214" s="146"/>
      <c r="F214" s="144">
        <f>F215+F217</f>
        <v>14648</v>
      </c>
      <c r="G214" s="146"/>
      <c r="H214" s="144">
        <f>H215+H217</f>
        <v>15401</v>
      </c>
      <c r="I214" s="146"/>
      <c r="J214" s="144">
        <f>J215+J217</f>
        <v>385</v>
      </c>
      <c r="K214" s="146"/>
      <c r="L214" s="147" t="s">
        <v>216</v>
      </c>
      <c r="M214" s="147" t="s">
        <v>217</v>
      </c>
      <c r="N214" s="147"/>
      <c r="O214" s="144"/>
      <c r="P214" s="145"/>
      <c r="Q214" s="144"/>
      <c r="R214" s="145"/>
      <c r="S214" s="144"/>
      <c r="T214" s="145"/>
      <c r="U214" s="144"/>
      <c r="V214" s="145"/>
      <c r="W214" s="144"/>
      <c r="X214" s="145"/>
      <c r="Y214" s="144"/>
    </row>
    <row r="215" spans="2:25" s="56" customFormat="1" ht="12" customHeight="1">
      <c r="B215" s="87">
        <f>SUM(D215:J215)</f>
        <v>41696</v>
      </c>
      <c r="C215" s="87"/>
      <c r="D215" s="87">
        <v>11262</v>
      </c>
      <c r="E215" s="87"/>
      <c r="F215" s="87">
        <v>14648</v>
      </c>
      <c r="G215" s="87"/>
      <c r="H215" s="87">
        <v>15401</v>
      </c>
      <c r="I215" s="87"/>
      <c r="J215" s="87">
        <v>385</v>
      </c>
      <c r="K215" s="87"/>
      <c r="L215" s="88" t="s">
        <v>62</v>
      </c>
      <c r="M215" s="88"/>
      <c r="N215" s="88" t="s">
        <v>63</v>
      </c>
      <c r="O215" s="89"/>
      <c r="P215" s="89"/>
      <c r="Q215" s="87"/>
      <c r="R215" s="87"/>
      <c r="S215" s="87"/>
      <c r="T215" s="87"/>
      <c r="U215" s="87"/>
      <c r="V215" s="87"/>
      <c r="W215" s="87"/>
      <c r="X215" s="87"/>
      <c r="Y215" s="87"/>
    </row>
    <row r="216" spans="2:25" s="31" customFormat="1" ht="12" customHeight="1">
      <c r="B216" s="103">
        <f>SUM(D216:J216)</f>
        <v>-19767</v>
      </c>
      <c r="C216" s="103"/>
      <c r="D216" s="103">
        <f>-D24</f>
        <v>-6178</v>
      </c>
      <c r="E216" s="103"/>
      <c r="F216" s="103">
        <f>-F24</f>
        <v>-7411</v>
      </c>
      <c r="G216" s="103"/>
      <c r="H216" s="103">
        <f>-H24</f>
        <v>-5834</v>
      </c>
      <c r="I216" s="103"/>
      <c r="J216" s="103">
        <f>-J24</f>
        <v>-344</v>
      </c>
      <c r="K216" s="103"/>
      <c r="L216" s="111" t="s">
        <v>14</v>
      </c>
      <c r="M216" s="111" t="s">
        <v>15</v>
      </c>
      <c r="N216" s="111"/>
      <c r="O216" s="108"/>
      <c r="P216" s="108"/>
      <c r="Q216" s="103"/>
      <c r="R216" s="103"/>
      <c r="S216" s="103"/>
      <c r="T216" s="103"/>
      <c r="U216" s="103"/>
      <c r="V216" s="103"/>
      <c r="W216" s="103"/>
      <c r="X216" s="103"/>
      <c r="Y216" s="103"/>
    </row>
    <row r="217" spans="2:25" s="56" customFormat="1" ht="12" customHeight="1" hidden="1">
      <c r="B217" s="87">
        <f>SUM(D217:J217)</f>
        <v>0</v>
      </c>
      <c r="C217" s="87"/>
      <c r="D217" s="87">
        <v>0</v>
      </c>
      <c r="E217" s="87"/>
      <c r="F217" s="87">
        <v>0</v>
      </c>
      <c r="G217" s="87"/>
      <c r="H217" s="87">
        <v>0</v>
      </c>
      <c r="I217" s="87"/>
      <c r="J217" s="87">
        <v>0</v>
      </c>
      <c r="K217" s="87"/>
      <c r="L217" s="114" t="s">
        <v>224</v>
      </c>
      <c r="M217" s="114"/>
      <c r="N217" s="114" t="s">
        <v>225</v>
      </c>
      <c r="O217" s="89"/>
      <c r="P217" s="89"/>
      <c r="Q217" s="87"/>
      <c r="R217" s="87"/>
      <c r="S217" s="87"/>
      <c r="T217" s="87"/>
      <c r="U217" s="87"/>
      <c r="V217" s="87"/>
      <c r="W217" s="87"/>
      <c r="X217" s="87"/>
      <c r="Y217" s="87"/>
    </row>
    <row r="218" spans="2:25" s="44" customFormat="1" ht="12" customHeight="1">
      <c r="B218" s="103">
        <f>SUM(D218:J218)</f>
        <v>1346</v>
      </c>
      <c r="C218" s="103"/>
      <c r="D218" s="103">
        <v>553</v>
      </c>
      <c r="E218" s="103"/>
      <c r="F218" s="103">
        <v>355</v>
      </c>
      <c r="G218" s="103"/>
      <c r="H218" s="103">
        <v>441</v>
      </c>
      <c r="I218" s="103"/>
      <c r="J218" s="103">
        <v>-3</v>
      </c>
      <c r="K218" s="103"/>
      <c r="L218" s="111" t="s">
        <v>64</v>
      </c>
      <c r="M218" s="111" t="s">
        <v>167</v>
      </c>
      <c r="N218" s="111"/>
      <c r="O218" s="108"/>
      <c r="P218" s="108"/>
      <c r="Q218" s="103"/>
      <c r="R218" s="103"/>
      <c r="S218" s="103"/>
      <c r="T218" s="103"/>
      <c r="U218" s="103"/>
      <c r="V218" s="103"/>
      <c r="W218" s="103"/>
      <c r="X218" s="103"/>
      <c r="Y218" s="103"/>
    </row>
    <row r="219" spans="2:25" s="44" customFormat="1" ht="12" customHeight="1"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49"/>
      <c r="M219" s="150" t="s">
        <v>168</v>
      </c>
      <c r="N219" s="150"/>
      <c r="O219" s="108"/>
      <c r="P219" s="108"/>
      <c r="Q219" s="103"/>
      <c r="R219" s="103"/>
      <c r="S219" s="103"/>
      <c r="T219" s="103"/>
      <c r="U219" s="103"/>
      <c r="V219" s="103"/>
      <c r="W219" s="103"/>
      <c r="X219" s="103"/>
      <c r="Y219" s="103"/>
    </row>
    <row r="220" spans="11:25" s="48" customFormat="1" ht="12" customHeight="1">
      <c r="K220" s="103"/>
      <c r="L220" s="149"/>
      <c r="M220" s="150" t="s">
        <v>169</v>
      </c>
      <c r="N220" s="150"/>
      <c r="O220" s="108"/>
      <c r="P220" s="108"/>
      <c r="Q220" s="103"/>
      <c r="R220" s="103"/>
      <c r="S220" s="103"/>
      <c r="T220" s="103"/>
      <c r="U220" s="103"/>
      <c r="V220" s="103"/>
      <c r="W220" s="103"/>
      <c r="X220" s="103"/>
      <c r="Y220" s="103"/>
    </row>
    <row r="221" spans="2:56" s="31" customFormat="1" ht="12" customHeight="1">
      <c r="B221" s="163">
        <f>SUM(D221:J221)</f>
        <v>-101469</v>
      </c>
      <c r="C221" s="163"/>
      <c r="D221" s="163">
        <f>W211-D214-D216-D218</f>
        <v>-52896</v>
      </c>
      <c r="E221" s="163"/>
      <c r="F221" s="163">
        <f>U211-F214-F216-F218</f>
        <v>-39603</v>
      </c>
      <c r="G221" s="163"/>
      <c r="H221" s="163">
        <f>S211-H214-H216-H218</f>
        <v>-7036</v>
      </c>
      <c r="I221" s="163"/>
      <c r="J221" s="163">
        <f>Q211-J214-J216-J218</f>
        <v>-1934</v>
      </c>
      <c r="K221" s="103"/>
      <c r="L221" s="121" t="s">
        <v>65</v>
      </c>
      <c r="M221" s="121" t="s">
        <v>170</v>
      </c>
      <c r="N221" s="121"/>
      <c r="O221" s="108"/>
      <c r="P221" s="108"/>
      <c r="Q221" s="103"/>
      <c r="R221" s="103"/>
      <c r="S221" s="103"/>
      <c r="T221" s="103"/>
      <c r="U221" s="103"/>
      <c r="V221" s="103"/>
      <c r="W221" s="103"/>
      <c r="X221" s="103"/>
      <c r="Y221" s="103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</row>
    <row r="222" spans="2:56" s="62" customFormat="1" ht="12" customHeight="1" thickBot="1">
      <c r="B222" s="151"/>
      <c r="C222" s="152"/>
      <c r="D222" s="151"/>
      <c r="E222" s="152"/>
      <c r="F222" s="151"/>
      <c r="G222" s="152"/>
      <c r="H222" s="151"/>
      <c r="I222" s="152"/>
      <c r="J222" s="151"/>
      <c r="K222" s="152"/>
      <c r="L222" s="153"/>
      <c r="M222" s="153" t="s">
        <v>171</v>
      </c>
      <c r="N222" s="153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</row>
    <row r="223" spans="2:56" s="31" customFormat="1" ht="12" customHeight="1">
      <c r="B223" s="150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</row>
    <row r="224" spans="2:56" s="31" customFormat="1" ht="12" customHeight="1">
      <c r="B224" s="157" t="s">
        <v>250</v>
      </c>
      <c r="C224" s="158" t="str">
        <f>IF(B224="(P)","Estimación provisional",IF(B224="(A)","Estimación avance",""))</f>
        <v>Estimación provisional</v>
      </c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</row>
    <row r="225" spans="2:56" s="131" customFormat="1" ht="12" customHeight="1"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AJ225" s="130"/>
      <c r="AK225" s="130"/>
      <c r="AL225" s="130"/>
      <c r="AM225" s="130"/>
      <c r="AN225" s="130"/>
      <c r="AO225" s="130"/>
      <c r="AP225" s="130"/>
      <c r="AQ225" s="130"/>
      <c r="AR225" s="130"/>
      <c r="AS225" s="130"/>
      <c r="AT225" s="130"/>
      <c r="AU225" s="130"/>
      <c r="AV225" s="130"/>
      <c r="AW225" s="130"/>
      <c r="AX225" s="130"/>
      <c r="AY225" s="130"/>
      <c r="AZ225" s="130"/>
      <c r="BA225" s="130"/>
      <c r="BB225" s="130"/>
      <c r="BC225" s="130"/>
      <c r="BD225" s="130"/>
    </row>
    <row r="226" spans="2:56" s="31" customFormat="1" ht="12" customHeight="1">
      <c r="B226" s="156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</row>
    <row r="228" spans="2:25" s="9" customFormat="1" ht="12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2:25" s="9" customFormat="1" ht="12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2:25" s="9" customFormat="1" ht="12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2:25" s="9" customFormat="1" ht="12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2:25" s="9" customFormat="1" ht="12" customHeight="1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2:25" s="9" customFormat="1" ht="12" customHeight="1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2:25" s="9" customFormat="1" ht="12" customHeight="1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2:25" s="9" customFormat="1" ht="12" customHeight="1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2:25" s="9" customFormat="1" ht="12" customHeight="1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2:25" s="9" customFormat="1" ht="12" customHeight="1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2:25" s="9" customFormat="1" ht="12" customHeight="1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2:25" s="9" customFormat="1" ht="12" customHeight="1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2:56" s="12" customFormat="1" ht="12" customHeight="1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</row>
    <row r="242" spans="2:56" s="7" customFormat="1" ht="12" customHeight="1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</sheetData>
  <sheetProtection/>
  <conditionalFormatting sqref="J47 H47 F47 D47 B47">
    <cfRule type="cellIs" priority="1" dxfId="12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0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2:BF242"/>
  <sheetViews>
    <sheetView showGridLines="0" showRowColHeaders="0" showZeros="0" zoomScale="85" zoomScaleNormal="85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2.8515625" style="6" customWidth="1"/>
    <col min="2" max="2" width="9.28125" style="10" customWidth="1"/>
    <col min="3" max="3" width="0.5625" style="10" customWidth="1"/>
    <col min="4" max="4" width="8.28125" style="10" customWidth="1"/>
    <col min="5" max="5" width="0.5625" style="10" customWidth="1"/>
    <col min="6" max="6" width="8.8515625" style="10" customWidth="1"/>
    <col min="7" max="7" width="0.5625" style="10" customWidth="1"/>
    <col min="8" max="8" width="7.8515625" style="10" customWidth="1"/>
    <col min="9" max="9" width="0.5625" style="10" customWidth="1"/>
    <col min="10" max="10" width="10.7109375" style="10" customWidth="1"/>
    <col min="11" max="11" width="0.5625" style="10" customWidth="1"/>
    <col min="12" max="12" width="9.7109375" style="10" bestFit="1" customWidth="1"/>
    <col min="13" max="13" width="0.5625" style="10" customWidth="1"/>
    <col min="14" max="14" width="3.57421875" style="10" customWidth="1"/>
    <col min="15" max="15" width="22.28125" style="10" customWidth="1"/>
    <col min="16" max="16" width="0.5625" style="10" customWidth="1"/>
    <col min="17" max="17" width="10.8515625" style="10" customWidth="1"/>
    <col min="18" max="18" width="0.5625" style="10" customWidth="1"/>
    <col min="19" max="19" width="7.7109375" style="10" customWidth="1"/>
    <col min="20" max="20" width="0.5625" style="10" customWidth="1"/>
    <col min="21" max="21" width="8.00390625" style="10" bestFit="1" customWidth="1"/>
    <col min="22" max="22" width="0.5625" style="10" customWidth="1"/>
    <col min="23" max="23" width="7.28125" style="10" bestFit="1" customWidth="1"/>
    <col min="24" max="24" width="0.5625" style="10" customWidth="1"/>
    <col min="25" max="25" width="9.140625" style="10" customWidth="1"/>
    <col min="26" max="16384" width="11.421875" style="6" customWidth="1"/>
  </cols>
  <sheetData>
    <row r="1" ht="6" customHeight="1"/>
    <row r="2" spans="2:58" ht="24.75" customHeight="1">
      <c r="B2" s="168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169" t="s">
        <v>175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4" t="s">
        <v>254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5" t="s">
        <v>219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5" s="16" customFormat="1" ht="17.25" customHeight="1">
      <c r="B7" s="14" t="s">
        <v>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2:25" s="16" customFormat="1" ht="17.25" customHeight="1">
      <c r="B8" s="15" t="s">
        <v>74</v>
      </c>
      <c r="C8" s="15"/>
      <c r="D8" s="17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2:25" s="25" customFormat="1" ht="3.75" customHeight="1">
      <c r="B9" s="20"/>
      <c r="C9" s="20"/>
      <c r="D9" s="20"/>
      <c r="E9" s="20"/>
      <c r="F9" s="20"/>
      <c r="G9" s="20"/>
      <c r="H9" s="20"/>
      <c r="I9" s="20"/>
      <c r="J9" s="20"/>
      <c r="K9" s="21"/>
      <c r="L9" s="22"/>
      <c r="M9" s="23"/>
      <c r="N9" s="24"/>
      <c r="O9" s="24"/>
      <c r="Q9" s="20"/>
      <c r="R9" s="20"/>
      <c r="S9" s="20"/>
      <c r="T9" s="20"/>
      <c r="U9" s="20"/>
      <c r="V9" s="20"/>
      <c r="W9" s="20"/>
      <c r="X9" s="20"/>
      <c r="Y9" s="20"/>
    </row>
    <row r="10" spans="2:25" s="31" customFormat="1" ht="12" customHeight="1">
      <c r="B10" s="26" t="s">
        <v>7</v>
      </c>
      <c r="C10" s="27"/>
      <c r="D10" s="27"/>
      <c r="E10" s="27"/>
      <c r="F10" s="27"/>
      <c r="G10" s="27"/>
      <c r="H10" s="27"/>
      <c r="I10" s="27"/>
      <c r="J10" s="27"/>
      <c r="K10" s="21"/>
      <c r="L10" s="28" t="s">
        <v>6</v>
      </c>
      <c r="M10" s="29"/>
      <c r="N10" s="30" t="s">
        <v>72</v>
      </c>
      <c r="O10" s="30"/>
      <c r="Q10" s="26" t="s">
        <v>16</v>
      </c>
      <c r="R10" s="27"/>
      <c r="S10" s="27"/>
      <c r="T10" s="27"/>
      <c r="U10" s="27"/>
      <c r="V10" s="27"/>
      <c r="W10" s="27"/>
      <c r="X10" s="27"/>
      <c r="Y10" s="26"/>
    </row>
    <row r="11" spans="2:15" s="31" customFormat="1" ht="2.25" customHeight="1">
      <c r="B11" s="32"/>
      <c r="C11" s="32"/>
      <c r="D11" s="32"/>
      <c r="E11" s="32"/>
      <c r="F11" s="32"/>
      <c r="G11" s="32"/>
      <c r="H11" s="32"/>
      <c r="I11" s="32"/>
      <c r="J11" s="32"/>
      <c r="K11" s="33"/>
      <c r="L11" s="27"/>
      <c r="M11" s="32"/>
      <c r="N11" s="27"/>
      <c r="O11" s="27"/>
    </row>
    <row r="12" spans="2:25" s="31" customFormat="1" ht="11.25">
      <c r="B12" s="34" t="s">
        <v>8</v>
      </c>
      <c r="C12" s="21"/>
      <c r="D12" s="35" t="s">
        <v>180</v>
      </c>
      <c r="E12" s="21"/>
      <c r="F12" s="35" t="s">
        <v>181</v>
      </c>
      <c r="G12" s="21"/>
      <c r="H12" s="35" t="s">
        <v>182</v>
      </c>
      <c r="I12" s="21"/>
      <c r="J12" s="35" t="s">
        <v>183</v>
      </c>
      <c r="K12" s="21"/>
      <c r="L12" s="34"/>
      <c r="M12" s="36"/>
      <c r="N12" s="34" t="s">
        <v>73</v>
      </c>
      <c r="O12" s="34"/>
      <c r="Q12" s="35" t="s">
        <v>183</v>
      </c>
      <c r="R12" s="21"/>
      <c r="S12" s="35" t="s">
        <v>182</v>
      </c>
      <c r="T12" s="21"/>
      <c r="U12" s="35" t="s">
        <v>181</v>
      </c>
      <c r="V12" s="21"/>
      <c r="W12" s="35" t="s">
        <v>180</v>
      </c>
      <c r="X12" s="21"/>
      <c r="Y12" s="34" t="s">
        <v>8</v>
      </c>
    </row>
    <row r="13" spans="2:25" s="37" customFormat="1" ht="2.25" customHeight="1">
      <c r="B13" s="36"/>
      <c r="C13" s="21"/>
      <c r="D13" s="21"/>
      <c r="E13" s="21"/>
      <c r="F13" s="21"/>
      <c r="G13" s="21"/>
      <c r="H13" s="21"/>
      <c r="I13" s="21"/>
      <c r="J13" s="21"/>
      <c r="K13" s="21"/>
      <c r="L13" s="34"/>
      <c r="M13" s="36"/>
      <c r="N13" s="34"/>
      <c r="O13" s="34"/>
      <c r="Q13" s="21"/>
      <c r="R13" s="21"/>
      <c r="S13" s="21"/>
      <c r="T13" s="21"/>
      <c r="U13" s="21"/>
      <c r="V13" s="21"/>
      <c r="W13" s="21"/>
      <c r="X13" s="21"/>
      <c r="Y13" s="36"/>
    </row>
    <row r="14" spans="2:25" s="37" customFormat="1" ht="11.25">
      <c r="B14" s="38" t="s">
        <v>9</v>
      </c>
      <c r="C14" s="21"/>
      <c r="D14" s="39" t="s">
        <v>9</v>
      </c>
      <c r="E14" s="40"/>
      <c r="F14" s="39" t="s">
        <v>187</v>
      </c>
      <c r="G14" s="21"/>
      <c r="H14" s="41" t="s">
        <v>190</v>
      </c>
      <c r="I14" s="21"/>
      <c r="J14" s="35" t="s">
        <v>193</v>
      </c>
      <c r="K14" s="21"/>
      <c r="L14" s="34"/>
      <c r="M14" s="36"/>
      <c r="N14" s="34"/>
      <c r="O14" s="34"/>
      <c r="Q14" s="35" t="s">
        <v>193</v>
      </c>
      <c r="R14" s="21"/>
      <c r="S14" s="41" t="s">
        <v>190</v>
      </c>
      <c r="T14" s="40"/>
      <c r="U14" s="39" t="s">
        <v>187</v>
      </c>
      <c r="V14" s="21"/>
      <c r="W14" s="39" t="s">
        <v>9</v>
      </c>
      <c r="X14" s="21"/>
      <c r="Y14" s="38" t="s">
        <v>9</v>
      </c>
    </row>
    <row r="15" spans="2:25" s="44" customFormat="1" ht="11.25">
      <c r="B15" s="42" t="s">
        <v>195</v>
      </c>
      <c r="C15" s="40"/>
      <c r="D15" s="39" t="s">
        <v>186</v>
      </c>
      <c r="E15" s="40"/>
      <c r="F15" s="39" t="s">
        <v>188</v>
      </c>
      <c r="G15" s="40"/>
      <c r="H15" s="41" t="s">
        <v>191</v>
      </c>
      <c r="I15" s="21"/>
      <c r="J15" s="39" t="s">
        <v>213</v>
      </c>
      <c r="K15" s="21"/>
      <c r="L15" s="30"/>
      <c r="M15" s="43"/>
      <c r="N15" s="30"/>
      <c r="O15" s="30"/>
      <c r="Q15" s="39" t="s">
        <v>213</v>
      </c>
      <c r="R15" s="40"/>
      <c r="S15" s="39" t="s">
        <v>191</v>
      </c>
      <c r="T15" s="40"/>
      <c r="U15" s="39" t="s">
        <v>188</v>
      </c>
      <c r="V15" s="40"/>
      <c r="W15" s="39" t="s">
        <v>186</v>
      </c>
      <c r="X15" s="21"/>
      <c r="Y15" s="42" t="s">
        <v>195</v>
      </c>
    </row>
    <row r="16" spans="2:25" s="44" customFormat="1" ht="11.25">
      <c r="B16" s="42" t="s">
        <v>194</v>
      </c>
      <c r="C16" s="40"/>
      <c r="D16" s="39" t="s">
        <v>184</v>
      </c>
      <c r="E16" s="40"/>
      <c r="F16" s="39" t="s">
        <v>189</v>
      </c>
      <c r="G16" s="40"/>
      <c r="H16" s="41" t="s">
        <v>185</v>
      </c>
      <c r="I16" s="21"/>
      <c r="J16" s="39" t="s">
        <v>192</v>
      </c>
      <c r="K16" s="21"/>
      <c r="L16" s="30"/>
      <c r="M16" s="43"/>
      <c r="N16" s="30"/>
      <c r="O16" s="30"/>
      <c r="Q16" s="39" t="s">
        <v>192</v>
      </c>
      <c r="R16" s="40"/>
      <c r="S16" s="39" t="s">
        <v>185</v>
      </c>
      <c r="T16" s="40"/>
      <c r="U16" s="39" t="s">
        <v>189</v>
      </c>
      <c r="V16" s="40"/>
      <c r="W16" s="39" t="s">
        <v>184</v>
      </c>
      <c r="X16" s="21"/>
      <c r="Y16" s="42" t="s">
        <v>194</v>
      </c>
    </row>
    <row r="17" spans="2:25" s="48" customFormat="1" ht="2.25" customHeight="1">
      <c r="B17" s="45"/>
      <c r="C17" s="46"/>
      <c r="D17" s="47"/>
      <c r="E17" s="46"/>
      <c r="F17" s="47"/>
      <c r="G17" s="46"/>
      <c r="H17" s="47"/>
      <c r="I17" s="46"/>
      <c r="J17" s="47"/>
      <c r="K17" s="46"/>
      <c r="Q17" s="45"/>
      <c r="R17" s="46"/>
      <c r="S17" s="47"/>
      <c r="T17" s="46"/>
      <c r="U17" s="47"/>
      <c r="V17" s="46"/>
      <c r="W17" s="47"/>
      <c r="X17" s="46"/>
      <c r="Y17" s="47"/>
    </row>
    <row r="18" spans="2:56" s="31" customFormat="1" ht="12" customHeight="1">
      <c r="B18" s="49"/>
      <c r="C18" s="50"/>
      <c r="D18" s="49"/>
      <c r="E18" s="50"/>
      <c r="F18" s="49"/>
      <c r="G18" s="50"/>
      <c r="H18" s="49"/>
      <c r="I18" s="50"/>
      <c r="J18" s="49"/>
      <c r="K18" s="50"/>
      <c r="L18" s="37" t="s">
        <v>10</v>
      </c>
      <c r="M18" s="37" t="s">
        <v>11</v>
      </c>
      <c r="N18" s="37"/>
      <c r="O18" s="37"/>
      <c r="P18" s="51"/>
      <c r="Q18" s="49">
        <f>SUM(Q19:Q21)</f>
        <v>4261</v>
      </c>
      <c r="R18" s="51"/>
      <c r="S18" s="49">
        <f>SUM(S19:S21)</f>
        <v>48357</v>
      </c>
      <c r="T18" s="51"/>
      <c r="U18" s="49">
        <f>SUM(U19:U21)</f>
        <v>112821</v>
      </c>
      <c r="V18" s="51"/>
      <c r="W18" s="49">
        <f>SUM(W19:W21)</f>
        <v>41591</v>
      </c>
      <c r="X18" s="51"/>
      <c r="Y18" s="49">
        <f>SUM(Q18:W18)</f>
        <v>207030</v>
      </c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</row>
    <row r="19" spans="2:56" s="56" customFormat="1" ht="12" customHeight="1">
      <c r="B19" s="52"/>
      <c r="C19" s="53"/>
      <c r="D19" s="52"/>
      <c r="E19" s="53"/>
      <c r="F19" s="52"/>
      <c r="G19" s="53"/>
      <c r="H19" s="52"/>
      <c r="I19" s="53"/>
      <c r="J19" s="52"/>
      <c r="K19" s="53"/>
      <c r="L19" s="54" t="s">
        <v>66</v>
      </c>
      <c r="M19" s="54"/>
      <c r="N19" s="54" t="s">
        <v>67</v>
      </c>
      <c r="O19" s="54"/>
      <c r="P19" s="55"/>
      <c r="Q19" s="55">
        <v>62</v>
      </c>
      <c r="R19" s="55"/>
      <c r="S19" s="55">
        <v>5022</v>
      </c>
      <c r="T19" s="55"/>
      <c r="U19" s="55">
        <v>3165</v>
      </c>
      <c r="V19" s="55"/>
      <c r="W19" s="55">
        <v>1952</v>
      </c>
      <c r="X19" s="55"/>
      <c r="Y19" s="55">
        <f>SUM(Q19:W19)</f>
        <v>10201</v>
      </c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</row>
    <row r="20" spans="2:56" s="56" customFormat="1" ht="12" customHeight="1">
      <c r="B20" s="52"/>
      <c r="C20" s="53"/>
      <c r="D20" s="52"/>
      <c r="E20" s="53"/>
      <c r="F20" s="52"/>
      <c r="G20" s="53"/>
      <c r="H20" s="52"/>
      <c r="I20" s="53"/>
      <c r="J20" s="52"/>
      <c r="K20" s="53"/>
      <c r="L20" s="54" t="s">
        <v>68</v>
      </c>
      <c r="M20" s="54"/>
      <c r="N20" s="54" t="s">
        <v>69</v>
      </c>
      <c r="O20" s="54"/>
      <c r="P20" s="55"/>
      <c r="Q20" s="55">
        <v>0</v>
      </c>
      <c r="R20" s="55"/>
      <c r="S20" s="55">
        <v>214</v>
      </c>
      <c r="T20" s="55"/>
      <c r="U20" s="55">
        <v>0</v>
      </c>
      <c r="V20" s="55"/>
      <c r="W20" s="55">
        <v>0</v>
      </c>
      <c r="X20" s="55"/>
      <c r="Y20" s="55">
        <f>SUM(Q20:W20)</f>
        <v>214</v>
      </c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</row>
    <row r="21" spans="2:56" s="56" customFormat="1" ht="12" customHeight="1">
      <c r="B21" s="52"/>
      <c r="C21" s="53"/>
      <c r="D21" s="52"/>
      <c r="E21" s="53"/>
      <c r="F21" s="52"/>
      <c r="G21" s="53"/>
      <c r="H21" s="52"/>
      <c r="I21" s="53"/>
      <c r="J21" s="52"/>
      <c r="K21" s="53"/>
      <c r="L21" s="54" t="s">
        <v>70</v>
      </c>
      <c r="M21" s="54"/>
      <c r="N21" s="54" t="s">
        <v>71</v>
      </c>
      <c r="O21" s="54"/>
      <c r="P21" s="55"/>
      <c r="Q21" s="55">
        <v>4199</v>
      </c>
      <c r="R21" s="55"/>
      <c r="S21" s="55">
        <v>43121</v>
      </c>
      <c r="T21" s="55"/>
      <c r="U21" s="55">
        <v>109656</v>
      </c>
      <c r="V21" s="55"/>
      <c r="W21" s="55">
        <v>39639</v>
      </c>
      <c r="X21" s="55"/>
      <c r="Y21" s="55">
        <f>SUM(Q21:W21)</f>
        <v>196615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</row>
    <row r="22" spans="2:56" s="31" customFormat="1" ht="12" customHeight="1">
      <c r="B22" s="49">
        <f>SUM(D22:J22)</f>
        <v>62216</v>
      </c>
      <c r="C22" s="50"/>
      <c r="D22" s="49">
        <v>10524</v>
      </c>
      <c r="E22" s="50"/>
      <c r="F22" s="49">
        <v>29871</v>
      </c>
      <c r="G22" s="50"/>
      <c r="H22" s="49">
        <v>20589</v>
      </c>
      <c r="I22" s="50"/>
      <c r="J22" s="49">
        <v>1232</v>
      </c>
      <c r="K22" s="50"/>
      <c r="L22" s="37" t="s">
        <v>12</v>
      </c>
      <c r="M22" s="37" t="s">
        <v>13</v>
      </c>
      <c r="N22" s="54"/>
      <c r="O22" s="37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</row>
    <row r="23" spans="2:56" s="62" customFormat="1" ht="12" customHeight="1">
      <c r="B23" s="57">
        <f>SUM(D23:J23)</f>
        <v>144814</v>
      </c>
      <c r="C23" s="58"/>
      <c r="D23" s="57">
        <f>W18-D22</f>
        <v>31067</v>
      </c>
      <c r="E23" s="58"/>
      <c r="F23" s="57">
        <f>U18-F22</f>
        <v>82950</v>
      </c>
      <c r="G23" s="58"/>
      <c r="H23" s="57">
        <f>S18-H22</f>
        <v>27768</v>
      </c>
      <c r="I23" s="58"/>
      <c r="J23" s="57">
        <f>Q18-J22</f>
        <v>3029</v>
      </c>
      <c r="K23" s="58"/>
      <c r="L23" s="59" t="s">
        <v>176</v>
      </c>
      <c r="M23" s="59" t="s">
        <v>177</v>
      </c>
      <c r="N23" s="60"/>
      <c r="O23" s="59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</row>
    <row r="24" spans="2:56" s="31" customFormat="1" ht="12" customHeight="1">
      <c r="B24" s="49">
        <f>SUM(D24:J24)</f>
        <v>20984</v>
      </c>
      <c r="C24" s="50"/>
      <c r="D24" s="49">
        <v>6490</v>
      </c>
      <c r="E24" s="50"/>
      <c r="F24" s="49">
        <v>7883</v>
      </c>
      <c r="G24" s="50"/>
      <c r="H24" s="49">
        <v>6256</v>
      </c>
      <c r="I24" s="50"/>
      <c r="J24" s="49">
        <v>355</v>
      </c>
      <c r="K24" s="50"/>
      <c r="L24" s="37" t="s">
        <v>14</v>
      </c>
      <c r="M24" s="37" t="s">
        <v>15</v>
      </c>
      <c r="N24" s="37"/>
      <c r="O24" s="37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</row>
    <row r="25" spans="2:56" s="67" customFormat="1" ht="12" customHeight="1" thickBot="1">
      <c r="B25" s="63">
        <f>SUM(D25:J25)</f>
        <v>123830</v>
      </c>
      <c r="C25" s="64"/>
      <c r="D25" s="63">
        <f>D23-D24</f>
        <v>24577</v>
      </c>
      <c r="E25" s="64"/>
      <c r="F25" s="63">
        <f>F23-F24</f>
        <v>75067</v>
      </c>
      <c r="G25" s="64"/>
      <c r="H25" s="63">
        <f>H23-H24</f>
        <v>21512</v>
      </c>
      <c r="I25" s="64"/>
      <c r="J25" s="63">
        <f>J23-J24</f>
        <v>2674</v>
      </c>
      <c r="K25" s="64"/>
      <c r="L25" s="65" t="s">
        <v>178</v>
      </c>
      <c r="M25" s="65" t="s">
        <v>179</v>
      </c>
      <c r="N25" s="65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</row>
    <row r="26" spans="2:25" s="68" customFormat="1" ht="21" customHeight="1">
      <c r="B26" s="15" t="s">
        <v>24</v>
      </c>
      <c r="C26" s="15"/>
      <c r="D26" s="17"/>
      <c r="E26" s="18"/>
      <c r="F26" s="18"/>
      <c r="G26" s="18"/>
      <c r="H26" s="18"/>
      <c r="I26" s="18"/>
      <c r="J26" s="18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2:25" s="68" customFormat="1" ht="3.75" customHeight="1">
      <c r="B27" s="20"/>
      <c r="C27" s="20"/>
      <c r="D27" s="20"/>
      <c r="E27" s="20"/>
      <c r="F27" s="20"/>
      <c r="G27" s="20"/>
      <c r="H27" s="20"/>
      <c r="I27" s="20"/>
      <c r="J27" s="20"/>
      <c r="K27" s="21"/>
      <c r="L27" s="22"/>
      <c r="M27" s="23"/>
      <c r="N27" s="24"/>
      <c r="O27" s="24"/>
      <c r="P27" s="25"/>
      <c r="Q27" s="20"/>
      <c r="R27" s="20"/>
      <c r="S27" s="20"/>
      <c r="T27" s="20"/>
      <c r="U27" s="20"/>
      <c r="V27" s="20"/>
      <c r="W27" s="20"/>
      <c r="X27" s="20"/>
      <c r="Y27" s="20"/>
    </row>
    <row r="28" spans="2:25" s="31" customFormat="1" ht="12" customHeight="1">
      <c r="B28" s="26" t="s">
        <v>7</v>
      </c>
      <c r="C28" s="27"/>
      <c r="D28" s="27"/>
      <c r="E28" s="27"/>
      <c r="F28" s="27"/>
      <c r="G28" s="27"/>
      <c r="H28" s="27"/>
      <c r="I28" s="27"/>
      <c r="J28" s="27"/>
      <c r="K28" s="21"/>
      <c r="L28" s="28" t="s">
        <v>6</v>
      </c>
      <c r="M28" s="29"/>
      <c r="N28" s="30" t="s">
        <v>72</v>
      </c>
      <c r="O28" s="30"/>
      <c r="Q28" s="26" t="s">
        <v>16</v>
      </c>
      <c r="R28" s="27"/>
      <c r="S28" s="27"/>
      <c r="T28" s="27"/>
      <c r="U28" s="27"/>
      <c r="V28" s="27"/>
      <c r="W28" s="27"/>
      <c r="X28" s="27"/>
      <c r="Y28" s="26"/>
    </row>
    <row r="29" spans="2:15" s="31" customFormat="1" ht="2.25" customHeight="1">
      <c r="B29" s="32"/>
      <c r="C29" s="32"/>
      <c r="D29" s="32"/>
      <c r="E29" s="32"/>
      <c r="F29" s="32"/>
      <c r="G29" s="32"/>
      <c r="H29" s="32"/>
      <c r="I29" s="32"/>
      <c r="J29" s="32"/>
      <c r="K29" s="33"/>
      <c r="L29" s="27"/>
      <c r="M29" s="32"/>
      <c r="N29" s="27"/>
      <c r="O29" s="27"/>
    </row>
    <row r="30" spans="2:25" s="31" customFormat="1" ht="11.25">
      <c r="B30" s="34" t="s">
        <v>8</v>
      </c>
      <c r="C30" s="21"/>
      <c r="D30" s="35" t="s">
        <v>180</v>
      </c>
      <c r="E30" s="21"/>
      <c r="F30" s="35" t="s">
        <v>181</v>
      </c>
      <c r="G30" s="21"/>
      <c r="H30" s="35" t="s">
        <v>182</v>
      </c>
      <c r="I30" s="21"/>
      <c r="J30" s="35" t="s">
        <v>183</v>
      </c>
      <c r="K30" s="21"/>
      <c r="L30" s="34"/>
      <c r="M30" s="36"/>
      <c r="N30" s="34" t="s">
        <v>73</v>
      </c>
      <c r="O30" s="34"/>
      <c r="Q30" s="35" t="s">
        <v>183</v>
      </c>
      <c r="R30" s="21"/>
      <c r="S30" s="35" t="s">
        <v>182</v>
      </c>
      <c r="T30" s="21"/>
      <c r="U30" s="35" t="s">
        <v>181</v>
      </c>
      <c r="V30" s="21"/>
      <c r="W30" s="35" t="s">
        <v>180</v>
      </c>
      <c r="X30" s="21"/>
      <c r="Y30" s="34" t="s">
        <v>8</v>
      </c>
    </row>
    <row r="31" spans="2:25" s="37" customFormat="1" ht="2.25" customHeight="1">
      <c r="B31" s="36"/>
      <c r="C31" s="21"/>
      <c r="D31" s="21"/>
      <c r="E31" s="21"/>
      <c r="F31" s="21"/>
      <c r="G31" s="21"/>
      <c r="H31" s="21"/>
      <c r="I31" s="21"/>
      <c r="J31" s="21"/>
      <c r="K31" s="21"/>
      <c r="L31" s="34"/>
      <c r="M31" s="36"/>
      <c r="N31" s="34"/>
      <c r="O31" s="34"/>
      <c r="Q31" s="21"/>
      <c r="R31" s="21"/>
      <c r="S31" s="21"/>
      <c r="T31" s="21"/>
      <c r="U31" s="21"/>
      <c r="V31" s="21"/>
      <c r="W31" s="21"/>
      <c r="X31" s="21"/>
      <c r="Y31" s="36"/>
    </row>
    <row r="32" spans="2:25" s="37" customFormat="1" ht="11.25">
      <c r="B32" s="38" t="s">
        <v>9</v>
      </c>
      <c r="C32" s="21"/>
      <c r="D32" s="39" t="s">
        <v>9</v>
      </c>
      <c r="E32" s="40"/>
      <c r="F32" s="39" t="s">
        <v>187</v>
      </c>
      <c r="G32" s="21"/>
      <c r="H32" s="41" t="s">
        <v>190</v>
      </c>
      <c r="I32" s="21"/>
      <c r="J32" s="35" t="s">
        <v>193</v>
      </c>
      <c r="K32" s="21"/>
      <c r="L32" s="34"/>
      <c r="M32" s="36"/>
      <c r="N32" s="34"/>
      <c r="O32" s="34"/>
      <c r="Q32" s="35" t="s">
        <v>193</v>
      </c>
      <c r="R32" s="21"/>
      <c r="S32" s="41" t="s">
        <v>190</v>
      </c>
      <c r="T32" s="40"/>
      <c r="U32" s="39" t="s">
        <v>187</v>
      </c>
      <c r="V32" s="21"/>
      <c r="W32" s="39" t="s">
        <v>9</v>
      </c>
      <c r="X32" s="21"/>
      <c r="Y32" s="38" t="s">
        <v>9</v>
      </c>
    </row>
    <row r="33" spans="2:25" s="44" customFormat="1" ht="11.25">
      <c r="B33" s="42" t="s">
        <v>195</v>
      </c>
      <c r="C33" s="40"/>
      <c r="D33" s="39" t="s">
        <v>186</v>
      </c>
      <c r="E33" s="40"/>
      <c r="F33" s="39" t="s">
        <v>188</v>
      </c>
      <c r="G33" s="40"/>
      <c r="H33" s="41" t="s">
        <v>191</v>
      </c>
      <c r="I33" s="21"/>
      <c r="J33" s="39" t="s">
        <v>213</v>
      </c>
      <c r="K33" s="21"/>
      <c r="L33" s="30"/>
      <c r="M33" s="43"/>
      <c r="N33" s="30"/>
      <c r="O33" s="30"/>
      <c r="Q33" s="39" t="s">
        <v>213</v>
      </c>
      <c r="R33" s="40"/>
      <c r="S33" s="39" t="s">
        <v>191</v>
      </c>
      <c r="T33" s="40"/>
      <c r="U33" s="39" t="s">
        <v>188</v>
      </c>
      <c r="V33" s="40"/>
      <c r="W33" s="39" t="s">
        <v>186</v>
      </c>
      <c r="X33" s="21"/>
      <c r="Y33" s="42" t="s">
        <v>195</v>
      </c>
    </row>
    <row r="34" spans="2:25" s="44" customFormat="1" ht="11.25">
      <c r="B34" s="42" t="s">
        <v>194</v>
      </c>
      <c r="C34" s="40"/>
      <c r="D34" s="39" t="s">
        <v>184</v>
      </c>
      <c r="E34" s="40"/>
      <c r="F34" s="39" t="s">
        <v>189</v>
      </c>
      <c r="G34" s="40"/>
      <c r="H34" s="41" t="s">
        <v>185</v>
      </c>
      <c r="I34" s="21"/>
      <c r="J34" s="39" t="s">
        <v>192</v>
      </c>
      <c r="K34" s="21"/>
      <c r="L34" s="30"/>
      <c r="M34" s="43"/>
      <c r="N34" s="30"/>
      <c r="O34" s="30"/>
      <c r="Q34" s="39" t="s">
        <v>192</v>
      </c>
      <c r="R34" s="40"/>
      <c r="S34" s="39" t="s">
        <v>185</v>
      </c>
      <c r="T34" s="40"/>
      <c r="U34" s="39" t="s">
        <v>189</v>
      </c>
      <c r="V34" s="40"/>
      <c r="W34" s="39" t="s">
        <v>184</v>
      </c>
      <c r="X34" s="21"/>
      <c r="Y34" s="42" t="s">
        <v>194</v>
      </c>
    </row>
    <row r="35" spans="2:25" s="68" customFormat="1" ht="2.25" customHeight="1">
      <c r="B35" s="45"/>
      <c r="C35" s="46"/>
      <c r="D35" s="47"/>
      <c r="E35" s="46"/>
      <c r="F35" s="47"/>
      <c r="G35" s="46"/>
      <c r="H35" s="47"/>
      <c r="I35" s="46"/>
      <c r="J35" s="47"/>
      <c r="K35" s="46"/>
      <c r="L35" s="48"/>
      <c r="M35" s="48"/>
      <c r="N35" s="48"/>
      <c r="O35" s="48"/>
      <c r="P35" s="48"/>
      <c r="Q35" s="45"/>
      <c r="R35" s="46"/>
      <c r="S35" s="47"/>
      <c r="T35" s="46"/>
      <c r="U35" s="47"/>
      <c r="V35" s="46"/>
      <c r="W35" s="47"/>
      <c r="X35" s="46"/>
      <c r="Y35" s="47"/>
    </row>
    <row r="36" spans="2:25" s="68" customFormat="1" ht="12" customHeight="1">
      <c r="B36" s="49"/>
      <c r="C36" s="50"/>
      <c r="D36" s="49"/>
      <c r="E36" s="50"/>
      <c r="F36" s="49"/>
      <c r="G36" s="50"/>
      <c r="H36" s="49"/>
      <c r="I36" s="50"/>
      <c r="J36" s="49"/>
      <c r="K36" s="50"/>
      <c r="L36" s="69" t="s">
        <v>176</v>
      </c>
      <c r="M36" s="70" t="s">
        <v>177</v>
      </c>
      <c r="N36" s="71"/>
      <c r="O36" s="37"/>
      <c r="P36" s="51"/>
      <c r="Q36" s="51">
        <f>J23</f>
        <v>3029</v>
      </c>
      <c r="R36" s="51"/>
      <c r="S36" s="51">
        <f>H23</f>
        <v>27768</v>
      </c>
      <c r="T36" s="51"/>
      <c r="U36" s="51">
        <f>F23</f>
        <v>82950</v>
      </c>
      <c r="V36" s="51"/>
      <c r="W36" s="51">
        <f>D23</f>
        <v>31067</v>
      </c>
      <c r="X36" s="51"/>
      <c r="Y36" s="51">
        <f>SUM(Q36:W36)</f>
        <v>144814</v>
      </c>
    </row>
    <row r="37" spans="2:25" s="77" customFormat="1" ht="12" customHeight="1">
      <c r="B37" s="72"/>
      <c r="C37" s="73"/>
      <c r="D37" s="72"/>
      <c r="E37" s="74"/>
      <c r="F37" s="72"/>
      <c r="G37" s="74"/>
      <c r="H37" s="72"/>
      <c r="I37" s="74"/>
      <c r="J37" s="72"/>
      <c r="K37" s="74"/>
      <c r="L37" s="75" t="s">
        <v>178</v>
      </c>
      <c r="M37" s="76" t="s">
        <v>179</v>
      </c>
      <c r="N37" s="72"/>
      <c r="O37" s="72"/>
      <c r="P37" s="73"/>
      <c r="Q37" s="72">
        <f>J25</f>
        <v>2674</v>
      </c>
      <c r="R37" s="73"/>
      <c r="S37" s="72">
        <f>H25</f>
        <v>21512</v>
      </c>
      <c r="T37" s="73"/>
      <c r="U37" s="72">
        <f>F25</f>
        <v>75067</v>
      </c>
      <c r="V37" s="73"/>
      <c r="W37" s="72">
        <f>D25</f>
        <v>24577</v>
      </c>
      <c r="X37" s="73"/>
      <c r="Y37" s="72">
        <f>SUM(Q37:W37)</f>
        <v>123830</v>
      </c>
    </row>
    <row r="38" spans="2:25" s="68" customFormat="1" ht="12" customHeight="1">
      <c r="B38" s="78">
        <f>SUM(D38:J38)</f>
        <v>123550</v>
      </c>
      <c r="C38" s="51"/>
      <c r="D38" s="78">
        <f>D39+D40</f>
        <v>24484</v>
      </c>
      <c r="E38" s="50"/>
      <c r="F38" s="78">
        <f>F39+F40</f>
        <v>74907</v>
      </c>
      <c r="G38" s="50"/>
      <c r="H38" s="78">
        <f>H39+H40</f>
        <v>21503</v>
      </c>
      <c r="I38" s="50"/>
      <c r="J38" s="78">
        <f>J39+J40</f>
        <v>2656</v>
      </c>
      <c r="K38" s="50"/>
      <c r="L38" s="79" t="s">
        <v>17</v>
      </c>
      <c r="M38" s="79" t="s">
        <v>18</v>
      </c>
      <c r="N38" s="79"/>
      <c r="O38" s="37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2:25" s="68" customFormat="1" ht="12" customHeight="1">
      <c r="B39" s="80">
        <f>SUM(D39:J39)</f>
        <v>94137</v>
      </c>
      <c r="C39" s="81"/>
      <c r="D39" s="80">
        <v>17680</v>
      </c>
      <c r="E39" s="82"/>
      <c r="F39" s="80">
        <v>57865</v>
      </c>
      <c r="G39" s="82"/>
      <c r="H39" s="80">
        <v>16517</v>
      </c>
      <c r="I39" s="82"/>
      <c r="J39" s="80">
        <v>2075</v>
      </c>
      <c r="K39" s="82"/>
      <c r="L39" s="69" t="s">
        <v>76</v>
      </c>
      <c r="M39" s="69"/>
      <c r="N39" s="69" t="s">
        <v>77</v>
      </c>
      <c r="O39" s="37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2:25" s="68" customFormat="1" ht="12" customHeight="1">
      <c r="B40" s="49">
        <f>SUM(D40:J40)</f>
        <v>29413</v>
      </c>
      <c r="C40" s="51"/>
      <c r="D40" s="49">
        <f>D42+D43</f>
        <v>6804</v>
      </c>
      <c r="E40" s="50"/>
      <c r="F40" s="49">
        <f>F42+F43</f>
        <v>17042</v>
      </c>
      <c r="G40" s="50"/>
      <c r="H40" s="49">
        <f>H42+H43</f>
        <v>4986</v>
      </c>
      <c r="I40" s="50"/>
      <c r="J40" s="49">
        <f>J42+J43</f>
        <v>581</v>
      </c>
      <c r="K40" s="50"/>
      <c r="L40" s="79" t="s">
        <v>78</v>
      </c>
      <c r="M40" s="79"/>
      <c r="N40" s="79" t="s">
        <v>79</v>
      </c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2:25" s="86" customFormat="1" ht="12" customHeight="1">
      <c r="B41" s="83"/>
      <c r="C41" s="84"/>
      <c r="D41" s="83"/>
      <c r="E41" s="84"/>
      <c r="F41" s="83"/>
      <c r="G41" s="84"/>
      <c r="H41" s="83"/>
      <c r="I41" s="84"/>
      <c r="J41" s="83"/>
      <c r="K41" s="84"/>
      <c r="L41" s="79"/>
      <c r="M41" s="79"/>
      <c r="N41" s="85" t="s">
        <v>80</v>
      </c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2:25" s="90" customFormat="1" ht="12" customHeight="1">
      <c r="B42" s="87">
        <f>SUM(D42:J42)</f>
        <v>18408</v>
      </c>
      <c r="C42" s="87"/>
      <c r="D42" s="87">
        <v>2006</v>
      </c>
      <c r="E42" s="87"/>
      <c r="F42" s="87">
        <v>11245</v>
      </c>
      <c r="G42" s="87"/>
      <c r="H42" s="87">
        <v>4642</v>
      </c>
      <c r="I42" s="87"/>
      <c r="J42" s="87">
        <v>515</v>
      </c>
      <c r="K42" s="87"/>
      <c r="L42" s="88" t="s">
        <v>81</v>
      </c>
      <c r="M42" s="88" t="s">
        <v>82</v>
      </c>
      <c r="N42" s="54" t="s">
        <v>82</v>
      </c>
      <c r="O42" s="54"/>
      <c r="P42" s="89"/>
      <c r="Q42" s="87"/>
      <c r="R42" s="87"/>
      <c r="S42" s="87"/>
      <c r="T42" s="87"/>
      <c r="U42" s="87"/>
      <c r="V42" s="87"/>
      <c r="W42" s="87"/>
      <c r="X42" s="87"/>
      <c r="Y42" s="87"/>
    </row>
    <row r="43" spans="2:25" s="93" customFormat="1" ht="12" customHeight="1">
      <c r="B43" s="91">
        <f>SUM(D43:J43)</f>
        <v>11005</v>
      </c>
      <c r="C43" s="55"/>
      <c r="D43" s="91">
        <v>4798</v>
      </c>
      <c r="E43" s="53"/>
      <c r="F43" s="91">
        <v>5797</v>
      </c>
      <c r="G43" s="53"/>
      <c r="H43" s="91">
        <v>344</v>
      </c>
      <c r="I43" s="53"/>
      <c r="J43" s="91">
        <v>66</v>
      </c>
      <c r="K43" s="53"/>
      <c r="L43" s="92" t="s">
        <v>83</v>
      </c>
      <c r="M43" s="92"/>
      <c r="N43" s="92" t="s">
        <v>84</v>
      </c>
      <c r="O43" s="91"/>
      <c r="P43" s="55"/>
      <c r="Q43" s="91"/>
      <c r="R43" s="55"/>
      <c r="S43" s="91"/>
      <c r="T43" s="55"/>
      <c r="U43" s="91"/>
      <c r="V43" s="55"/>
      <c r="W43" s="91"/>
      <c r="X43" s="55"/>
      <c r="Y43" s="91"/>
    </row>
    <row r="44" spans="2:25" s="68" customFormat="1" ht="12" customHeight="1">
      <c r="B44" s="78">
        <f>SUM(D44:J44)</f>
        <v>280</v>
      </c>
      <c r="C44" s="51"/>
      <c r="D44" s="78">
        <v>93</v>
      </c>
      <c r="E44" s="50"/>
      <c r="F44" s="78">
        <v>160</v>
      </c>
      <c r="G44" s="50"/>
      <c r="H44" s="78">
        <v>9</v>
      </c>
      <c r="I44" s="50"/>
      <c r="J44" s="78">
        <v>18</v>
      </c>
      <c r="K44" s="50"/>
      <c r="L44" s="21" t="s">
        <v>88</v>
      </c>
      <c r="M44" s="21"/>
      <c r="N44" s="21" t="s">
        <v>89</v>
      </c>
      <c r="O44" s="78"/>
      <c r="P44" s="51"/>
      <c r="Q44" s="78"/>
      <c r="R44" s="51"/>
      <c r="S44" s="78"/>
      <c r="T44" s="51"/>
      <c r="U44" s="78"/>
      <c r="V44" s="51"/>
      <c r="W44" s="78"/>
      <c r="X44" s="51"/>
      <c r="Y44" s="78"/>
    </row>
    <row r="45" spans="2:25" s="68" customFormat="1" ht="12" customHeight="1">
      <c r="B45" s="78"/>
      <c r="C45" s="81"/>
      <c r="D45" s="78"/>
      <c r="E45" s="82"/>
      <c r="F45" s="78"/>
      <c r="G45" s="82"/>
      <c r="H45" s="78"/>
      <c r="I45" s="82"/>
      <c r="J45" s="78"/>
      <c r="K45" s="82"/>
      <c r="L45" s="21"/>
      <c r="M45" s="21"/>
      <c r="N45" s="21" t="s">
        <v>90</v>
      </c>
      <c r="O45" s="78"/>
      <c r="P45" s="81"/>
      <c r="Q45" s="78"/>
      <c r="R45" s="81"/>
      <c r="S45" s="78"/>
      <c r="T45" s="81"/>
      <c r="U45" s="78"/>
      <c r="V45" s="81"/>
      <c r="W45" s="78"/>
      <c r="X45" s="81"/>
      <c r="Y45" s="78"/>
    </row>
    <row r="46" spans="11:25" s="68" customFormat="1" ht="12" customHeight="1">
      <c r="K46" s="94"/>
      <c r="L46" s="79" t="s">
        <v>94</v>
      </c>
      <c r="M46" s="95"/>
      <c r="N46" s="79" t="s">
        <v>95</v>
      </c>
      <c r="O46" s="96"/>
      <c r="P46" s="96"/>
      <c r="Q46" s="94"/>
      <c r="R46" s="94"/>
      <c r="S46" s="94"/>
      <c r="T46" s="94"/>
      <c r="U46" s="94"/>
      <c r="V46" s="94"/>
      <c r="W46" s="94"/>
      <c r="X46" s="94"/>
      <c r="Y46" s="94"/>
    </row>
    <row r="47" spans="2:56" s="62" customFormat="1" ht="12" customHeight="1">
      <c r="B47" s="97">
        <f>SUM(D47:J47)</f>
        <v>20984</v>
      </c>
      <c r="C47" s="97"/>
      <c r="D47" s="97">
        <f>W36-D38-D44</f>
        <v>6490</v>
      </c>
      <c r="E47" s="97"/>
      <c r="F47" s="97">
        <f>U36-F38-F44</f>
        <v>7883</v>
      </c>
      <c r="G47" s="97"/>
      <c r="H47" s="97">
        <f>S36-H38-H44</f>
        <v>6256</v>
      </c>
      <c r="I47" s="97"/>
      <c r="J47" s="97">
        <f>Q36-J38-J44</f>
        <v>355</v>
      </c>
      <c r="K47" s="98"/>
      <c r="L47" s="99" t="s">
        <v>19</v>
      </c>
      <c r="M47" s="100" t="s">
        <v>20</v>
      </c>
      <c r="N47" s="101"/>
      <c r="O47" s="102"/>
      <c r="P47" s="102"/>
      <c r="Q47" s="98"/>
      <c r="R47" s="98"/>
      <c r="S47" s="98"/>
      <c r="T47" s="98"/>
      <c r="U47" s="98"/>
      <c r="V47" s="98"/>
      <c r="W47" s="98"/>
      <c r="X47" s="98"/>
      <c r="Y47" s="98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</row>
    <row r="48" spans="2:56" s="67" customFormat="1" ht="12" customHeight="1" thickBot="1">
      <c r="B48" s="159" t="s">
        <v>220</v>
      </c>
      <c r="C48" s="64"/>
      <c r="D48" s="159" t="s">
        <v>220</v>
      </c>
      <c r="E48" s="64"/>
      <c r="F48" s="159" t="s">
        <v>220</v>
      </c>
      <c r="G48" s="64"/>
      <c r="H48" s="159" t="s">
        <v>220</v>
      </c>
      <c r="I48" s="64"/>
      <c r="J48" s="159" t="s">
        <v>220</v>
      </c>
      <c r="K48" s="64"/>
      <c r="L48" s="65" t="s">
        <v>21</v>
      </c>
      <c r="M48" s="65" t="s">
        <v>22</v>
      </c>
      <c r="N48" s="65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</row>
    <row r="49" spans="2:25" s="68" customFormat="1" ht="21" customHeight="1">
      <c r="B49" s="15" t="s">
        <v>23</v>
      </c>
      <c r="C49" s="15"/>
      <c r="D49" s="17"/>
      <c r="E49" s="18"/>
      <c r="F49" s="18"/>
      <c r="G49" s="18"/>
      <c r="H49" s="18"/>
      <c r="I49" s="18"/>
      <c r="J49" s="18"/>
      <c r="K49" s="18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2:25" s="68" customFormat="1" ht="3.75" customHeight="1">
      <c r="B50" s="20"/>
      <c r="C50" s="20"/>
      <c r="D50" s="20"/>
      <c r="E50" s="20"/>
      <c r="F50" s="20"/>
      <c r="G50" s="20"/>
      <c r="H50" s="20"/>
      <c r="I50" s="20"/>
      <c r="J50" s="20"/>
      <c r="K50" s="21"/>
      <c r="L50" s="22"/>
      <c r="M50" s="23"/>
      <c r="N50" s="24"/>
      <c r="O50" s="24"/>
      <c r="P50" s="25"/>
      <c r="Q50" s="20"/>
      <c r="R50" s="20"/>
      <c r="S50" s="20"/>
      <c r="T50" s="20"/>
      <c r="U50" s="20"/>
      <c r="V50" s="20"/>
      <c r="W50" s="20"/>
      <c r="X50" s="20"/>
      <c r="Y50" s="20"/>
    </row>
    <row r="51" spans="2:25" s="31" customFormat="1" ht="12" customHeight="1">
      <c r="B51" s="26" t="s">
        <v>7</v>
      </c>
      <c r="C51" s="27"/>
      <c r="D51" s="27"/>
      <c r="E51" s="27"/>
      <c r="F51" s="27"/>
      <c r="G51" s="27"/>
      <c r="H51" s="27"/>
      <c r="I51" s="27"/>
      <c r="J51" s="27"/>
      <c r="K51" s="21"/>
      <c r="L51" s="28" t="s">
        <v>6</v>
      </c>
      <c r="M51" s="29"/>
      <c r="N51" s="30" t="s">
        <v>72</v>
      </c>
      <c r="O51" s="30"/>
      <c r="Q51" s="26" t="s">
        <v>16</v>
      </c>
      <c r="R51" s="27"/>
      <c r="S51" s="27"/>
      <c r="T51" s="27"/>
      <c r="U51" s="27"/>
      <c r="V51" s="27"/>
      <c r="W51" s="27"/>
      <c r="X51" s="27"/>
      <c r="Y51" s="26"/>
    </row>
    <row r="52" spans="2:15" s="31" customFormat="1" ht="2.25" customHeight="1">
      <c r="B52" s="32"/>
      <c r="C52" s="32"/>
      <c r="D52" s="32"/>
      <c r="E52" s="32"/>
      <c r="F52" s="32"/>
      <c r="G52" s="32"/>
      <c r="H52" s="32"/>
      <c r="I52" s="32"/>
      <c r="J52" s="32"/>
      <c r="K52" s="33"/>
      <c r="L52" s="27"/>
      <c r="M52" s="32"/>
      <c r="N52" s="27"/>
      <c r="O52" s="27"/>
    </row>
    <row r="53" spans="2:25" s="31" customFormat="1" ht="11.25">
      <c r="B53" s="34" t="s">
        <v>8</v>
      </c>
      <c r="C53" s="21"/>
      <c r="D53" s="35" t="s">
        <v>180</v>
      </c>
      <c r="E53" s="21"/>
      <c r="F53" s="35" t="s">
        <v>181</v>
      </c>
      <c r="G53" s="21"/>
      <c r="H53" s="35" t="s">
        <v>182</v>
      </c>
      <c r="I53" s="21"/>
      <c r="J53" s="35" t="s">
        <v>183</v>
      </c>
      <c r="K53" s="21"/>
      <c r="L53" s="34"/>
      <c r="M53" s="36"/>
      <c r="N53" s="34" t="s">
        <v>73</v>
      </c>
      <c r="O53" s="34"/>
      <c r="Q53" s="35" t="s">
        <v>183</v>
      </c>
      <c r="R53" s="21"/>
      <c r="S53" s="35" t="s">
        <v>182</v>
      </c>
      <c r="T53" s="21"/>
      <c r="U53" s="35" t="s">
        <v>181</v>
      </c>
      <c r="V53" s="21"/>
      <c r="W53" s="35" t="s">
        <v>180</v>
      </c>
      <c r="X53" s="21"/>
      <c r="Y53" s="34" t="s">
        <v>8</v>
      </c>
    </row>
    <row r="54" spans="2:25" s="37" customFormat="1" ht="2.25" customHeight="1">
      <c r="B54" s="36"/>
      <c r="C54" s="21"/>
      <c r="D54" s="21"/>
      <c r="E54" s="21"/>
      <c r="F54" s="21"/>
      <c r="G54" s="21"/>
      <c r="H54" s="21"/>
      <c r="I54" s="21"/>
      <c r="J54" s="21"/>
      <c r="K54" s="21"/>
      <c r="L54" s="34"/>
      <c r="M54" s="36"/>
      <c r="N54" s="34"/>
      <c r="O54" s="34"/>
      <c r="Q54" s="21"/>
      <c r="R54" s="21"/>
      <c r="S54" s="21"/>
      <c r="T54" s="21"/>
      <c r="U54" s="21"/>
      <c r="V54" s="21"/>
      <c r="W54" s="21"/>
      <c r="X54" s="21"/>
      <c r="Y54" s="36"/>
    </row>
    <row r="55" spans="2:25" s="37" customFormat="1" ht="11.25">
      <c r="B55" s="38" t="s">
        <v>9</v>
      </c>
      <c r="C55" s="21"/>
      <c r="D55" s="39" t="s">
        <v>9</v>
      </c>
      <c r="E55" s="40"/>
      <c r="F55" s="39" t="s">
        <v>187</v>
      </c>
      <c r="G55" s="21"/>
      <c r="H55" s="41" t="s">
        <v>190</v>
      </c>
      <c r="I55" s="21"/>
      <c r="J55" s="35" t="s">
        <v>193</v>
      </c>
      <c r="K55" s="21"/>
      <c r="L55" s="34"/>
      <c r="M55" s="36"/>
      <c r="N55" s="34"/>
      <c r="O55" s="34"/>
      <c r="Q55" s="35" t="s">
        <v>193</v>
      </c>
      <c r="R55" s="21"/>
      <c r="S55" s="41" t="s">
        <v>190</v>
      </c>
      <c r="T55" s="40"/>
      <c r="U55" s="39" t="s">
        <v>187</v>
      </c>
      <c r="V55" s="21"/>
      <c r="W55" s="39" t="s">
        <v>9</v>
      </c>
      <c r="X55" s="21"/>
      <c r="Y55" s="38" t="s">
        <v>9</v>
      </c>
    </row>
    <row r="56" spans="2:25" s="44" customFormat="1" ht="11.25">
      <c r="B56" s="42" t="s">
        <v>195</v>
      </c>
      <c r="C56" s="40"/>
      <c r="D56" s="39" t="s">
        <v>186</v>
      </c>
      <c r="E56" s="40"/>
      <c r="F56" s="39" t="s">
        <v>188</v>
      </c>
      <c r="G56" s="40"/>
      <c r="H56" s="41" t="s">
        <v>191</v>
      </c>
      <c r="I56" s="21"/>
      <c r="J56" s="39" t="s">
        <v>213</v>
      </c>
      <c r="K56" s="21"/>
      <c r="L56" s="30"/>
      <c r="M56" s="43"/>
      <c r="N56" s="30"/>
      <c r="O56" s="30"/>
      <c r="Q56" s="39" t="s">
        <v>213</v>
      </c>
      <c r="R56" s="40"/>
      <c r="S56" s="39" t="s">
        <v>191</v>
      </c>
      <c r="T56" s="40"/>
      <c r="U56" s="39" t="s">
        <v>188</v>
      </c>
      <c r="V56" s="40"/>
      <c r="W56" s="39" t="s">
        <v>186</v>
      </c>
      <c r="X56" s="21"/>
      <c r="Y56" s="42" t="s">
        <v>195</v>
      </c>
    </row>
    <row r="57" spans="2:25" s="44" customFormat="1" ht="11.25">
      <c r="B57" s="42" t="s">
        <v>194</v>
      </c>
      <c r="C57" s="40"/>
      <c r="D57" s="39" t="s">
        <v>184</v>
      </c>
      <c r="E57" s="40"/>
      <c r="F57" s="39" t="s">
        <v>189</v>
      </c>
      <c r="G57" s="40"/>
      <c r="H57" s="41" t="s">
        <v>185</v>
      </c>
      <c r="I57" s="21"/>
      <c r="J57" s="39" t="s">
        <v>192</v>
      </c>
      <c r="K57" s="21"/>
      <c r="L57" s="30"/>
      <c r="M57" s="43"/>
      <c r="N57" s="30"/>
      <c r="O57" s="30"/>
      <c r="Q57" s="39" t="s">
        <v>192</v>
      </c>
      <c r="R57" s="40"/>
      <c r="S57" s="39" t="s">
        <v>185</v>
      </c>
      <c r="T57" s="40"/>
      <c r="U57" s="39" t="s">
        <v>189</v>
      </c>
      <c r="V57" s="40"/>
      <c r="W57" s="39" t="s">
        <v>184</v>
      </c>
      <c r="X57" s="21"/>
      <c r="Y57" s="42" t="s">
        <v>194</v>
      </c>
    </row>
    <row r="58" spans="2:25" s="68" customFormat="1" ht="2.25" customHeight="1">
      <c r="B58" s="45"/>
      <c r="C58" s="46"/>
      <c r="D58" s="47"/>
      <c r="E58" s="46"/>
      <c r="F58" s="47"/>
      <c r="G58" s="46"/>
      <c r="H58" s="47"/>
      <c r="I58" s="46"/>
      <c r="J58" s="47"/>
      <c r="K58" s="46"/>
      <c r="L58" s="48"/>
      <c r="M58" s="48"/>
      <c r="N58" s="48"/>
      <c r="O58" s="48"/>
      <c r="P58" s="48"/>
      <c r="Q58" s="45"/>
      <c r="R58" s="46"/>
      <c r="S58" s="47"/>
      <c r="T58" s="46"/>
      <c r="U58" s="47"/>
      <c r="V58" s="46"/>
      <c r="W58" s="47"/>
      <c r="X58" s="46"/>
      <c r="Y58" s="47"/>
    </row>
    <row r="59" spans="2:56" s="31" customFormat="1" ht="12" customHeight="1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4" t="s">
        <v>19</v>
      </c>
      <c r="M59" s="105" t="s">
        <v>20</v>
      </c>
      <c r="N59" s="106"/>
      <c r="O59" s="107"/>
      <c r="P59" s="108"/>
      <c r="Q59" s="103">
        <f>J47</f>
        <v>355</v>
      </c>
      <c r="R59" s="103"/>
      <c r="S59" s="103">
        <f>H47</f>
        <v>6256</v>
      </c>
      <c r="T59" s="103"/>
      <c r="U59" s="103">
        <f>F47</f>
        <v>7883</v>
      </c>
      <c r="V59" s="103"/>
      <c r="W59" s="103">
        <f>D47</f>
        <v>6490</v>
      </c>
      <c r="X59" s="103"/>
      <c r="Y59" s="103">
        <f>SUM(Q59:W59)</f>
        <v>20984</v>
      </c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</row>
    <row r="60" spans="2:25" s="77" customFormat="1" ht="12" customHeight="1">
      <c r="B60" s="72"/>
      <c r="C60" s="73"/>
      <c r="D60" s="72"/>
      <c r="E60" s="74"/>
      <c r="F60" s="72"/>
      <c r="G60" s="74"/>
      <c r="H60" s="72"/>
      <c r="I60" s="74"/>
      <c r="J60" s="72"/>
      <c r="K60" s="74"/>
      <c r="L60" s="76" t="s">
        <v>21</v>
      </c>
      <c r="M60" s="76" t="s">
        <v>22</v>
      </c>
      <c r="N60" s="109"/>
      <c r="O60" s="72"/>
      <c r="P60" s="73"/>
      <c r="Q60" s="72" t="str">
        <f>J48</f>
        <v>0</v>
      </c>
      <c r="R60" s="73"/>
      <c r="S60" s="72" t="str">
        <f>H48</f>
        <v>0</v>
      </c>
      <c r="T60" s="73"/>
      <c r="U60" s="72" t="str">
        <f>F48</f>
        <v>0</v>
      </c>
      <c r="V60" s="73"/>
      <c r="W60" s="72" t="str">
        <f>D48</f>
        <v>0</v>
      </c>
      <c r="X60" s="73"/>
      <c r="Y60" s="72">
        <f>SUM(Q60:W60)</f>
        <v>0</v>
      </c>
    </row>
    <row r="61" spans="2:25" s="44" customFormat="1" ht="12" customHeight="1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79" t="s">
        <v>85</v>
      </c>
      <c r="M61" s="79" t="s">
        <v>97</v>
      </c>
      <c r="N61" s="79"/>
      <c r="O61" s="107"/>
      <c r="P61" s="108"/>
      <c r="Q61" s="103">
        <f>Q63+Q71</f>
        <v>0</v>
      </c>
      <c r="R61" s="103"/>
      <c r="S61" s="103">
        <f>S63+S71</f>
        <v>21560</v>
      </c>
      <c r="T61" s="103"/>
      <c r="U61" s="103">
        <f>U63+U71</f>
        <v>42025</v>
      </c>
      <c r="V61" s="103"/>
      <c r="W61" s="103">
        <f>W63+W71</f>
        <v>41371</v>
      </c>
      <c r="X61" s="103"/>
      <c r="Y61" s="103">
        <f>SUM(Q61:W61)</f>
        <v>104956</v>
      </c>
    </row>
    <row r="62" spans="2:25" s="44" customFormat="1" ht="12" customHeight="1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79"/>
      <c r="M62" s="110" t="s">
        <v>98</v>
      </c>
      <c r="N62" s="79"/>
      <c r="O62" s="107"/>
      <c r="P62" s="108"/>
      <c r="Q62" s="103"/>
      <c r="R62" s="103"/>
      <c r="S62" s="103"/>
      <c r="T62" s="103"/>
      <c r="U62" s="103"/>
      <c r="V62" s="103"/>
      <c r="W62" s="103"/>
      <c r="X62" s="103"/>
      <c r="Y62" s="103"/>
    </row>
    <row r="63" spans="2:25" s="48" customFormat="1" ht="12" customHeight="1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4" t="s">
        <v>86</v>
      </c>
      <c r="M63" s="105"/>
      <c r="N63" s="111" t="s">
        <v>87</v>
      </c>
      <c r="O63" s="107"/>
      <c r="P63" s="154"/>
      <c r="Q63" s="103">
        <f>Q64+Q66+Q68</f>
        <v>0</v>
      </c>
      <c r="R63" s="103"/>
      <c r="S63" s="103">
        <f>S64+S66+S68</f>
        <v>7671</v>
      </c>
      <c r="T63" s="103"/>
      <c r="U63" s="103">
        <f>U64+U66+U68</f>
        <v>41517</v>
      </c>
      <c r="V63" s="103"/>
      <c r="W63" s="103">
        <f>W64+W66+W68</f>
        <v>40322</v>
      </c>
      <c r="X63" s="103"/>
      <c r="Y63" s="103">
        <f>SUM(Q63:W63)</f>
        <v>89510</v>
      </c>
    </row>
    <row r="64" spans="2:25" s="116" customFormat="1" ht="12" customHeight="1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112" t="s">
        <v>199</v>
      </c>
      <c r="M64" s="113"/>
      <c r="N64" s="114" t="s">
        <v>200</v>
      </c>
      <c r="O64" s="115"/>
      <c r="P64" s="89"/>
      <c r="Q64" s="87">
        <v>0</v>
      </c>
      <c r="R64" s="87"/>
      <c r="S64" s="87">
        <v>4795</v>
      </c>
      <c r="T64" s="87"/>
      <c r="U64" s="87">
        <v>19042</v>
      </c>
      <c r="V64" s="87"/>
      <c r="W64" s="87">
        <v>31575</v>
      </c>
      <c r="X64" s="87"/>
      <c r="Y64" s="87">
        <f>SUM(Q64:W64)</f>
        <v>55412</v>
      </c>
    </row>
    <row r="65" spans="2:25" s="116" customFormat="1" ht="12" customHeight="1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112"/>
      <c r="M65" s="113"/>
      <c r="N65" s="114" t="s">
        <v>201</v>
      </c>
      <c r="O65" s="115"/>
      <c r="P65" s="89"/>
      <c r="Q65" s="87"/>
      <c r="R65" s="87"/>
      <c r="S65" s="87"/>
      <c r="T65" s="87"/>
      <c r="U65" s="87"/>
      <c r="V65" s="87"/>
      <c r="W65" s="87"/>
      <c r="X65" s="87"/>
      <c r="Y65" s="87"/>
    </row>
    <row r="66" spans="2:25" s="116" customFormat="1" ht="12" customHeight="1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112" t="s">
        <v>202</v>
      </c>
      <c r="M66" s="113"/>
      <c r="N66" s="114" t="s">
        <v>203</v>
      </c>
      <c r="O66" s="115"/>
      <c r="P66" s="89"/>
      <c r="Q66" s="87">
        <v>0</v>
      </c>
      <c r="R66" s="87"/>
      <c r="S66" s="87">
        <v>75</v>
      </c>
      <c r="T66" s="87"/>
      <c r="U66" s="87">
        <v>45</v>
      </c>
      <c r="V66" s="87"/>
      <c r="W66" s="87">
        <v>19</v>
      </c>
      <c r="X66" s="87"/>
      <c r="Y66" s="87">
        <f>SUM(Q66:W66)</f>
        <v>139</v>
      </c>
    </row>
    <row r="67" spans="2:25" s="116" customFormat="1" ht="12" customHeight="1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112"/>
      <c r="M67" s="113"/>
      <c r="N67" s="114" t="s">
        <v>204</v>
      </c>
      <c r="O67" s="115"/>
      <c r="P67" s="89"/>
      <c r="Q67" s="87"/>
      <c r="R67" s="87"/>
      <c r="S67" s="87"/>
      <c r="T67" s="87"/>
      <c r="U67" s="87"/>
      <c r="V67" s="87"/>
      <c r="W67" s="87"/>
      <c r="X67" s="87"/>
      <c r="Y67" s="87"/>
    </row>
    <row r="68" spans="2:25" s="116" customFormat="1" ht="12" customHeight="1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112" t="s">
        <v>205</v>
      </c>
      <c r="M68" s="113"/>
      <c r="N68" s="114" t="s">
        <v>206</v>
      </c>
      <c r="O68" s="115"/>
      <c r="P68" s="89"/>
      <c r="Q68" s="87">
        <v>0</v>
      </c>
      <c r="R68" s="87"/>
      <c r="S68" s="87">
        <v>2801</v>
      </c>
      <c r="T68" s="87"/>
      <c r="U68" s="87">
        <v>22430</v>
      </c>
      <c r="V68" s="87"/>
      <c r="W68" s="87">
        <v>8728</v>
      </c>
      <c r="X68" s="87"/>
      <c r="Y68" s="87">
        <f>SUM(Q68:W68)</f>
        <v>33959</v>
      </c>
    </row>
    <row r="69" spans="2:25" s="116" customFormat="1" ht="12" customHeight="1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112"/>
      <c r="M69" s="113"/>
      <c r="N69" s="114" t="s">
        <v>207</v>
      </c>
      <c r="O69" s="115"/>
      <c r="P69" s="89"/>
      <c r="Q69" s="87"/>
      <c r="R69" s="87"/>
      <c r="S69" s="87"/>
      <c r="T69" s="87"/>
      <c r="U69" s="87"/>
      <c r="V69" s="87"/>
      <c r="W69" s="87"/>
      <c r="X69" s="87"/>
      <c r="Y69" s="87"/>
    </row>
    <row r="70" spans="2:25" s="116" customFormat="1" ht="12" customHeight="1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112"/>
      <c r="M70" s="113"/>
      <c r="N70" s="114" t="s">
        <v>208</v>
      </c>
      <c r="O70" s="115"/>
      <c r="P70" s="89"/>
      <c r="Q70" s="87"/>
      <c r="R70" s="87"/>
      <c r="S70" s="87"/>
      <c r="T70" s="87"/>
      <c r="U70" s="87"/>
      <c r="V70" s="87"/>
      <c r="W70" s="87"/>
      <c r="X70" s="87"/>
      <c r="Y70" s="87"/>
    </row>
    <row r="71" spans="2:25" s="68" customFormat="1" ht="12" customHeight="1">
      <c r="B71" s="117"/>
      <c r="C71" s="51"/>
      <c r="D71" s="117"/>
      <c r="E71" s="50"/>
      <c r="F71" s="117"/>
      <c r="G71" s="50"/>
      <c r="H71" s="117"/>
      <c r="I71" s="50"/>
      <c r="J71" s="117"/>
      <c r="K71" s="50"/>
      <c r="L71" s="118" t="s">
        <v>88</v>
      </c>
      <c r="M71" s="118"/>
      <c r="N71" s="118" t="s">
        <v>99</v>
      </c>
      <c r="O71" s="117"/>
      <c r="P71" s="51"/>
      <c r="Q71" s="117">
        <v>0</v>
      </c>
      <c r="R71" s="51"/>
      <c r="S71" s="117">
        <v>13889</v>
      </c>
      <c r="T71" s="51"/>
      <c r="U71" s="117">
        <v>508</v>
      </c>
      <c r="V71" s="51"/>
      <c r="W71" s="117">
        <v>1049</v>
      </c>
      <c r="X71" s="51"/>
      <c r="Y71" s="117">
        <f>SUM(Q71:W71)</f>
        <v>15446</v>
      </c>
    </row>
    <row r="72" spans="2:25" s="68" customFormat="1" ht="12" customHeight="1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79" t="s">
        <v>91</v>
      </c>
      <c r="M72" s="79" t="s">
        <v>92</v>
      </c>
      <c r="N72" s="79"/>
      <c r="O72" s="107"/>
      <c r="P72" s="108"/>
      <c r="Q72" s="103">
        <f>Q73+Q74</f>
        <v>-3667</v>
      </c>
      <c r="R72" s="103"/>
      <c r="S72" s="103">
        <f>S73+S74</f>
        <v>-1754</v>
      </c>
      <c r="T72" s="103"/>
      <c r="U72" s="103">
        <f>U73+U74</f>
        <v>-3744</v>
      </c>
      <c r="V72" s="103"/>
      <c r="W72" s="103">
        <f>W73+W74</f>
        <v>-2655</v>
      </c>
      <c r="X72" s="103"/>
      <c r="Y72" s="103">
        <f>SUM(Q72:W72)</f>
        <v>-11820</v>
      </c>
    </row>
    <row r="73" spans="2:56" s="56" customFormat="1" ht="12" customHeight="1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112" t="s">
        <v>75</v>
      </c>
      <c r="M73" s="113"/>
      <c r="N73" s="114" t="s">
        <v>93</v>
      </c>
      <c r="O73" s="115"/>
      <c r="P73" s="89"/>
      <c r="Q73" s="87">
        <v>0</v>
      </c>
      <c r="R73" s="87"/>
      <c r="S73" s="87">
        <v>-1713</v>
      </c>
      <c r="T73" s="87"/>
      <c r="U73" s="87">
        <v>-2149</v>
      </c>
      <c r="V73" s="87"/>
      <c r="W73" s="87">
        <v>-1518</v>
      </c>
      <c r="X73" s="87"/>
      <c r="Y73" s="87">
        <f>SUM(Q73:W73)</f>
        <v>-5380</v>
      </c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</row>
    <row r="74" spans="2:25" s="93" customFormat="1" ht="12" customHeight="1">
      <c r="B74" s="91"/>
      <c r="C74" s="55"/>
      <c r="D74" s="91"/>
      <c r="E74" s="53"/>
      <c r="F74" s="91"/>
      <c r="G74" s="53"/>
      <c r="H74" s="91"/>
      <c r="I74" s="53"/>
      <c r="J74" s="91"/>
      <c r="K74" s="53"/>
      <c r="L74" s="92" t="s">
        <v>94</v>
      </c>
      <c r="M74" s="92"/>
      <c r="N74" s="92" t="s">
        <v>95</v>
      </c>
      <c r="O74" s="91"/>
      <c r="P74" s="55"/>
      <c r="Q74" s="91">
        <v>-3667</v>
      </c>
      <c r="R74" s="55"/>
      <c r="S74" s="91">
        <v>-41</v>
      </c>
      <c r="T74" s="55"/>
      <c r="U74" s="91">
        <v>-1595</v>
      </c>
      <c r="V74" s="55"/>
      <c r="W74" s="91">
        <v>-1137</v>
      </c>
      <c r="X74" s="55"/>
      <c r="Y74" s="91">
        <f>SUM(Q74:W74)</f>
        <v>-6440</v>
      </c>
    </row>
    <row r="75" spans="2:25" s="68" customFormat="1" ht="12" customHeight="1">
      <c r="B75" s="103">
        <f>B76+B77+B78+B80+B82</f>
        <v>26130</v>
      </c>
      <c r="C75" s="103"/>
      <c r="D75" s="103">
        <f>D76+D77+D78+D80+D82</f>
        <v>22852</v>
      </c>
      <c r="E75" s="103"/>
      <c r="F75" s="103">
        <f>F76+F77+F78+F80+F82</f>
        <v>5028</v>
      </c>
      <c r="G75" s="103"/>
      <c r="H75" s="103">
        <f>H76+H77+H78+H80+H82</f>
        <v>881</v>
      </c>
      <c r="I75" s="103"/>
      <c r="J75" s="103">
        <f>J76+J77+J78+J80+J82</f>
        <v>0</v>
      </c>
      <c r="K75" s="103"/>
      <c r="L75" s="79" t="s">
        <v>32</v>
      </c>
      <c r="M75" s="79" t="s">
        <v>33</v>
      </c>
      <c r="N75" s="79"/>
      <c r="O75" s="107"/>
      <c r="P75" s="108"/>
      <c r="Q75" s="103">
        <f>Q76+Q77+Q78+Q80+Q82</f>
        <v>3171</v>
      </c>
      <c r="R75" s="103"/>
      <c r="S75" s="103">
        <f>S76+S77+S78+S80+S82</f>
        <v>610</v>
      </c>
      <c r="T75" s="103"/>
      <c r="U75" s="103">
        <f>U76+U77+U78+U80+U82</f>
        <v>542</v>
      </c>
      <c r="V75" s="103"/>
      <c r="W75" s="103">
        <f>W76+W77+W78+W80+W82</f>
        <v>8890</v>
      </c>
      <c r="X75" s="103"/>
      <c r="Y75" s="103">
        <f>Y76+Y77+Y78+Y80+Y82</f>
        <v>10582</v>
      </c>
    </row>
    <row r="76" spans="2:25" s="93" customFormat="1" ht="12" customHeight="1">
      <c r="B76" s="55">
        <v>26120</v>
      </c>
      <c r="C76" s="87"/>
      <c r="D76" s="87">
        <v>22844</v>
      </c>
      <c r="E76" s="87"/>
      <c r="F76" s="87">
        <v>5028</v>
      </c>
      <c r="G76" s="87"/>
      <c r="H76" s="87">
        <v>879</v>
      </c>
      <c r="I76" s="87"/>
      <c r="J76" s="87">
        <v>0</v>
      </c>
      <c r="K76" s="87"/>
      <c r="L76" s="112" t="s">
        <v>100</v>
      </c>
      <c r="M76" s="113"/>
      <c r="N76" s="114" t="s">
        <v>101</v>
      </c>
      <c r="O76" s="115"/>
      <c r="P76" s="89"/>
      <c r="Q76" s="87">
        <v>3168</v>
      </c>
      <c r="R76" s="87"/>
      <c r="S76" s="87">
        <v>459</v>
      </c>
      <c r="T76" s="87"/>
      <c r="U76" s="87">
        <v>506</v>
      </c>
      <c r="V76" s="87"/>
      <c r="W76" s="87">
        <v>4199</v>
      </c>
      <c r="X76" s="87"/>
      <c r="Y76" s="55">
        <v>5701</v>
      </c>
    </row>
    <row r="77" spans="2:25" s="93" customFormat="1" ht="12" customHeight="1">
      <c r="B77" s="87">
        <f>SUM(D77:J77)</f>
        <v>0</v>
      </c>
      <c r="C77" s="87"/>
      <c r="D77" s="87">
        <v>0</v>
      </c>
      <c r="E77" s="87"/>
      <c r="F77" s="87">
        <v>0</v>
      </c>
      <c r="G77" s="87"/>
      <c r="H77" s="87">
        <v>0</v>
      </c>
      <c r="I77" s="87"/>
      <c r="J77" s="87">
        <v>0</v>
      </c>
      <c r="K77" s="87"/>
      <c r="L77" s="112" t="s">
        <v>102</v>
      </c>
      <c r="M77" s="113"/>
      <c r="N77" s="114" t="s">
        <v>103</v>
      </c>
      <c r="O77" s="115"/>
      <c r="P77" s="89"/>
      <c r="Q77" s="87">
        <v>3</v>
      </c>
      <c r="R77" s="87"/>
      <c r="S77" s="87">
        <v>108</v>
      </c>
      <c r="T77" s="87"/>
      <c r="U77" s="87">
        <v>31</v>
      </c>
      <c r="V77" s="87"/>
      <c r="W77" s="87">
        <v>4413</v>
      </c>
      <c r="X77" s="87"/>
      <c r="Y77" s="87">
        <f>SUM(Q77:W77)</f>
        <v>4555</v>
      </c>
    </row>
    <row r="78" spans="2:25" s="93" customFormat="1" ht="12" customHeight="1">
      <c r="B78" s="87">
        <f>SUM(D78:J78)</f>
        <v>0</v>
      </c>
      <c r="C78" s="87"/>
      <c r="D78" s="87">
        <v>0</v>
      </c>
      <c r="E78" s="87"/>
      <c r="F78" s="87">
        <v>0</v>
      </c>
      <c r="G78" s="87"/>
      <c r="H78" s="87">
        <v>0</v>
      </c>
      <c r="I78" s="87"/>
      <c r="J78" s="87">
        <v>0</v>
      </c>
      <c r="K78" s="87"/>
      <c r="L78" s="112" t="s">
        <v>104</v>
      </c>
      <c r="M78" s="114"/>
      <c r="N78" s="114" t="s">
        <v>105</v>
      </c>
      <c r="O78" s="115"/>
      <c r="P78" s="89"/>
      <c r="Q78" s="87">
        <v>0</v>
      </c>
      <c r="R78" s="87"/>
      <c r="S78" s="87">
        <v>0</v>
      </c>
      <c r="T78" s="87"/>
      <c r="U78" s="87">
        <v>0</v>
      </c>
      <c r="V78" s="87"/>
      <c r="W78" s="87">
        <v>0</v>
      </c>
      <c r="X78" s="87"/>
      <c r="Y78" s="87">
        <f>SUM(Q78:W78)</f>
        <v>0</v>
      </c>
    </row>
    <row r="79" spans="2:25" s="93" customFormat="1" ht="12" customHeight="1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119"/>
      <c r="M79" s="120"/>
      <c r="N79" s="120" t="s">
        <v>106</v>
      </c>
      <c r="O79" s="115"/>
      <c r="P79" s="89"/>
      <c r="Q79" s="87"/>
      <c r="R79" s="87"/>
      <c r="S79" s="87"/>
      <c r="T79" s="87"/>
      <c r="U79" s="87"/>
      <c r="V79" s="87"/>
      <c r="W79" s="87"/>
      <c r="X79" s="87"/>
      <c r="Y79" s="87"/>
    </row>
    <row r="80" spans="2:25" s="93" customFormat="1" ht="12" customHeight="1">
      <c r="B80" s="87">
        <f>SUM(D80:J80)</f>
        <v>0</v>
      </c>
      <c r="C80" s="87"/>
      <c r="D80" s="87">
        <v>0</v>
      </c>
      <c r="E80" s="87"/>
      <c r="F80" s="87">
        <v>0</v>
      </c>
      <c r="G80" s="87"/>
      <c r="H80" s="87">
        <v>0</v>
      </c>
      <c r="I80" s="87"/>
      <c r="J80" s="87">
        <v>0</v>
      </c>
      <c r="K80" s="87"/>
      <c r="L80" s="112" t="s">
        <v>107</v>
      </c>
      <c r="M80" s="114"/>
      <c r="N80" s="114" t="s">
        <v>108</v>
      </c>
      <c r="O80" s="115"/>
      <c r="P80" s="89"/>
      <c r="Q80" s="87">
        <v>0</v>
      </c>
      <c r="R80" s="87"/>
      <c r="S80" s="87">
        <v>0</v>
      </c>
      <c r="T80" s="87"/>
      <c r="U80" s="87">
        <v>0</v>
      </c>
      <c r="V80" s="87"/>
      <c r="W80" s="87">
        <v>0</v>
      </c>
      <c r="X80" s="87"/>
      <c r="Y80" s="87">
        <f>SUM(Q80:W80)</f>
        <v>0</v>
      </c>
    </row>
    <row r="81" spans="2:25" s="93" customFormat="1" ht="12" customHeight="1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119"/>
      <c r="M81" s="120"/>
      <c r="N81" s="120" t="s">
        <v>109</v>
      </c>
      <c r="O81" s="115"/>
      <c r="P81" s="89"/>
      <c r="Q81" s="87"/>
      <c r="R81" s="87"/>
      <c r="S81" s="87"/>
      <c r="T81" s="87"/>
      <c r="U81" s="87"/>
      <c r="V81" s="87"/>
      <c r="W81" s="87"/>
      <c r="X81" s="87"/>
      <c r="Y81" s="87"/>
    </row>
    <row r="82" spans="2:25" s="93" customFormat="1" ht="12" customHeight="1">
      <c r="B82" s="87">
        <f>SUM(D82:J82)</f>
        <v>10</v>
      </c>
      <c r="C82" s="87"/>
      <c r="D82" s="87">
        <v>8</v>
      </c>
      <c r="E82" s="87"/>
      <c r="F82" s="87">
        <v>0</v>
      </c>
      <c r="G82" s="87"/>
      <c r="H82" s="87">
        <v>2</v>
      </c>
      <c r="I82" s="87"/>
      <c r="J82" s="87">
        <v>0</v>
      </c>
      <c r="K82" s="87"/>
      <c r="L82" s="112" t="s">
        <v>110</v>
      </c>
      <c r="M82" s="114"/>
      <c r="N82" s="114" t="s">
        <v>111</v>
      </c>
      <c r="O82" s="115"/>
      <c r="P82" s="89"/>
      <c r="Q82" s="87">
        <v>0</v>
      </c>
      <c r="R82" s="87"/>
      <c r="S82" s="87">
        <v>43</v>
      </c>
      <c r="T82" s="87"/>
      <c r="U82" s="87">
        <v>5</v>
      </c>
      <c r="V82" s="87"/>
      <c r="W82" s="87">
        <v>278</v>
      </c>
      <c r="X82" s="87"/>
      <c r="Y82" s="87">
        <f>SUM(Q82:W82)</f>
        <v>326</v>
      </c>
    </row>
    <row r="83" spans="2:25" s="124" customFormat="1" ht="12" customHeight="1">
      <c r="B83" s="61">
        <f>SUM(D83:J83)</f>
        <v>98572</v>
      </c>
      <c r="C83" s="98"/>
      <c r="D83" s="98">
        <f>W59+W61+W72+W75-D75</f>
        <v>31244</v>
      </c>
      <c r="E83" s="98"/>
      <c r="F83" s="98">
        <f>U59+U61+U72+U75-F75</f>
        <v>41678</v>
      </c>
      <c r="G83" s="98"/>
      <c r="H83" s="98">
        <f>S59+S61+S72+S75-H75</f>
        <v>25791</v>
      </c>
      <c r="I83" s="98"/>
      <c r="J83" s="98">
        <f>Q59+Q61+Q72+Q75-J75</f>
        <v>-141</v>
      </c>
      <c r="K83" s="98"/>
      <c r="L83" s="121" t="s">
        <v>214</v>
      </c>
      <c r="M83" s="121" t="s">
        <v>196</v>
      </c>
      <c r="N83" s="122"/>
      <c r="O83" s="123"/>
      <c r="P83" s="102"/>
      <c r="Q83" s="98"/>
      <c r="R83" s="98"/>
      <c r="S83" s="98"/>
      <c r="T83" s="98"/>
      <c r="U83" s="98"/>
      <c r="V83" s="98"/>
      <c r="W83" s="98"/>
      <c r="X83" s="98"/>
      <c r="Y83" s="98"/>
    </row>
    <row r="84" spans="2:56" s="67" customFormat="1" ht="12" customHeight="1" thickBot="1">
      <c r="B84" s="63">
        <f>SUM(D84:J84)</f>
        <v>77588</v>
      </c>
      <c r="C84" s="64"/>
      <c r="D84" s="63">
        <f>W60+W61+W72+W75-D75</f>
        <v>24754</v>
      </c>
      <c r="E84" s="64"/>
      <c r="F84" s="63">
        <f>U60+U61+U72+U75-F75</f>
        <v>33795</v>
      </c>
      <c r="G84" s="64"/>
      <c r="H84" s="63">
        <f>S60+S61+S72+S75-H75</f>
        <v>19535</v>
      </c>
      <c r="I84" s="64"/>
      <c r="J84" s="63">
        <f>Q60+Q61+Q72+Q75-J75</f>
        <v>-496</v>
      </c>
      <c r="K84" s="64"/>
      <c r="L84" s="65" t="s">
        <v>198</v>
      </c>
      <c r="M84" s="65" t="s">
        <v>197</v>
      </c>
      <c r="N84" s="65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</row>
    <row r="85" spans="2:25" s="68" customFormat="1" ht="21" customHeight="1">
      <c r="B85" s="15" t="s">
        <v>25</v>
      </c>
      <c r="C85" s="15"/>
      <c r="D85" s="17"/>
      <c r="E85" s="18"/>
      <c r="F85" s="18"/>
      <c r="G85" s="18"/>
      <c r="H85" s="18"/>
      <c r="I85" s="18"/>
      <c r="J85" s="18"/>
      <c r="K85" s="18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2:25" s="68" customFormat="1" ht="3.75" customHeight="1">
      <c r="B86" s="20"/>
      <c r="C86" s="20"/>
      <c r="D86" s="20"/>
      <c r="E86" s="20"/>
      <c r="F86" s="20"/>
      <c r="G86" s="20"/>
      <c r="H86" s="20"/>
      <c r="I86" s="20"/>
      <c r="J86" s="20"/>
      <c r="K86" s="21"/>
      <c r="L86" s="22"/>
      <c r="M86" s="23"/>
      <c r="N86" s="24"/>
      <c r="O86" s="24"/>
      <c r="P86" s="25"/>
      <c r="Q86" s="20"/>
      <c r="R86" s="20"/>
      <c r="S86" s="20"/>
      <c r="T86" s="20"/>
      <c r="U86" s="20"/>
      <c r="V86" s="20"/>
      <c r="W86" s="20"/>
      <c r="X86" s="20"/>
      <c r="Y86" s="20"/>
    </row>
    <row r="87" spans="2:25" s="68" customFormat="1" ht="12.75">
      <c r="B87" s="26" t="s">
        <v>7</v>
      </c>
      <c r="C87" s="27"/>
      <c r="D87" s="27"/>
      <c r="E87" s="27"/>
      <c r="F87" s="27"/>
      <c r="G87" s="27"/>
      <c r="H87" s="27"/>
      <c r="I87" s="27"/>
      <c r="J87" s="27"/>
      <c r="K87" s="21"/>
      <c r="L87" s="28" t="s">
        <v>6</v>
      </c>
      <c r="M87" s="29"/>
      <c r="N87" s="30" t="s">
        <v>72</v>
      </c>
      <c r="O87" s="30"/>
      <c r="P87" s="31"/>
      <c r="Q87" s="26" t="s">
        <v>16</v>
      </c>
      <c r="R87" s="27"/>
      <c r="S87" s="27"/>
      <c r="T87" s="27"/>
      <c r="U87" s="27"/>
      <c r="V87" s="27"/>
      <c r="W87" s="27"/>
      <c r="X87" s="27"/>
      <c r="Y87" s="26"/>
    </row>
    <row r="88" spans="2:25" s="68" customFormat="1" ht="2.25" customHeight="1">
      <c r="B88" s="32"/>
      <c r="C88" s="32"/>
      <c r="D88" s="32"/>
      <c r="E88" s="32"/>
      <c r="F88" s="32"/>
      <c r="G88" s="32"/>
      <c r="H88" s="32"/>
      <c r="I88" s="32"/>
      <c r="J88" s="32"/>
      <c r="K88" s="33"/>
      <c r="L88" s="27"/>
      <c r="M88" s="32"/>
      <c r="N88" s="27"/>
      <c r="O88" s="27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2:25" s="68" customFormat="1" ht="12.75">
      <c r="B89" s="34" t="s">
        <v>8</v>
      </c>
      <c r="C89" s="21"/>
      <c r="D89" s="35" t="s">
        <v>180</v>
      </c>
      <c r="E89" s="21"/>
      <c r="F89" s="35" t="s">
        <v>181</v>
      </c>
      <c r="G89" s="21"/>
      <c r="H89" s="35" t="s">
        <v>182</v>
      </c>
      <c r="I89" s="21"/>
      <c r="J89" s="35" t="s">
        <v>183</v>
      </c>
      <c r="K89" s="21"/>
      <c r="L89" s="34"/>
      <c r="M89" s="36"/>
      <c r="N89" s="34" t="s">
        <v>73</v>
      </c>
      <c r="O89" s="34"/>
      <c r="P89" s="31"/>
      <c r="Q89" s="35" t="s">
        <v>183</v>
      </c>
      <c r="R89" s="21"/>
      <c r="S89" s="35" t="s">
        <v>182</v>
      </c>
      <c r="T89" s="21"/>
      <c r="U89" s="35" t="s">
        <v>181</v>
      </c>
      <c r="V89" s="21"/>
      <c r="W89" s="35" t="s">
        <v>180</v>
      </c>
      <c r="X89" s="21"/>
      <c r="Y89" s="34" t="s">
        <v>8</v>
      </c>
    </row>
    <row r="90" spans="2:25" s="68" customFormat="1" ht="2.25" customHeight="1">
      <c r="B90" s="36"/>
      <c r="C90" s="21"/>
      <c r="D90" s="21"/>
      <c r="E90" s="21"/>
      <c r="F90" s="21"/>
      <c r="G90" s="21"/>
      <c r="H90" s="21"/>
      <c r="I90" s="21"/>
      <c r="J90" s="21"/>
      <c r="K90" s="21"/>
      <c r="L90" s="34"/>
      <c r="M90" s="36"/>
      <c r="N90" s="34"/>
      <c r="O90" s="34"/>
      <c r="P90" s="37"/>
      <c r="Q90" s="21"/>
      <c r="R90" s="21"/>
      <c r="S90" s="21"/>
      <c r="T90" s="21"/>
      <c r="U90" s="21"/>
      <c r="V90" s="21"/>
      <c r="W90" s="21"/>
      <c r="X90" s="21"/>
      <c r="Y90" s="36"/>
    </row>
    <row r="91" spans="2:25" s="68" customFormat="1" ht="12.75">
      <c r="B91" s="38" t="s">
        <v>9</v>
      </c>
      <c r="C91" s="21"/>
      <c r="D91" s="39" t="s">
        <v>9</v>
      </c>
      <c r="E91" s="40"/>
      <c r="F91" s="39" t="s">
        <v>187</v>
      </c>
      <c r="G91" s="21"/>
      <c r="H91" s="41" t="s">
        <v>190</v>
      </c>
      <c r="I91" s="21"/>
      <c r="J91" s="35" t="s">
        <v>193</v>
      </c>
      <c r="K91" s="21"/>
      <c r="L91" s="34"/>
      <c r="M91" s="36"/>
      <c r="N91" s="34"/>
      <c r="O91" s="34"/>
      <c r="P91" s="37"/>
      <c r="Q91" s="35" t="s">
        <v>193</v>
      </c>
      <c r="R91" s="21"/>
      <c r="S91" s="41" t="s">
        <v>190</v>
      </c>
      <c r="T91" s="40"/>
      <c r="U91" s="39" t="s">
        <v>187</v>
      </c>
      <c r="V91" s="21"/>
      <c r="W91" s="39" t="s">
        <v>9</v>
      </c>
      <c r="X91" s="21"/>
      <c r="Y91" s="38" t="s">
        <v>9</v>
      </c>
    </row>
    <row r="92" spans="2:25" s="68" customFormat="1" ht="12.75">
      <c r="B92" s="42" t="s">
        <v>195</v>
      </c>
      <c r="C92" s="40"/>
      <c r="D92" s="39" t="s">
        <v>186</v>
      </c>
      <c r="E92" s="40"/>
      <c r="F92" s="39" t="s">
        <v>188</v>
      </c>
      <c r="G92" s="40"/>
      <c r="H92" s="41" t="s">
        <v>191</v>
      </c>
      <c r="I92" s="21"/>
      <c r="J92" s="39" t="s">
        <v>213</v>
      </c>
      <c r="K92" s="21"/>
      <c r="L92" s="30"/>
      <c r="M92" s="43"/>
      <c r="N92" s="30"/>
      <c r="O92" s="30"/>
      <c r="P92" s="44"/>
      <c r="Q92" s="39" t="s">
        <v>213</v>
      </c>
      <c r="R92" s="40"/>
      <c r="S92" s="39" t="s">
        <v>191</v>
      </c>
      <c r="T92" s="40"/>
      <c r="U92" s="39" t="s">
        <v>188</v>
      </c>
      <c r="V92" s="40"/>
      <c r="W92" s="39" t="s">
        <v>186</v>
      </c>
      <c r="X92" s="21"/>
      <c r="Y92" s="42" t="s">
        <v>195</v>
      </c>
    </row>
    <row r="93" spans="2:25" s="68" customFormat="1" ht="12" customHeight="1">
      <c r="B93" s="42" t="s">
        <v>194</v>
      </c>
      <c r="C93" s="40"/>
      <c r="D93" s="39" t="s">
        <v>184</v>
      </c>
      <c r="E93" s="40"/>
      <c r="F93" s="39" t="s">
        <v>189</v>
      </c>
      <c r="G93" s="40"/>
      <c r="H93" s="41" t="s">
        <v>185</v>
      </c>
      <c r="I93" s="21"/>
      <c r="J93" s="39" t="s">
        <v>192</v>
      </c>
      <c r="K93" s="21"/>
      <c r="L93" s="30"/>
      <c r="M93" s="43"/>
      <c r="N93" s="30"/>
      <c r="O93" s="30"/>
      <c r="P93" s="44"/>
      <c r="Q93" s="39" t="s">
        <v>192</v>
      </c>
      <c r="R93" s="40"/>
      <c r="S93" s="39" t="s">
        <v>185</v>
      </c>
      <c r="T93" s="40"/>
      <c r="U93" s="39" t="s">
        <v>189</v>
      </c>
      <c r="V93" s="40"/>
      <c r="W93" s="39" t="s">
        <v>184</v>
      </c>
      <c r="X93" s="21"/>
      <c r="Y93" s="42" t="s">
        <v>194</v>
      </c>
    </row>
    <row r="94" spans="2:25" s="68" customFormat="1" ht="2.25" customHeight="1">
      <c r="B94" s="45"/>
      <c r="C94" s="46"/>
      <c r="D94" s="47"/>
      <c r="E94" s="46"/>
      <c r="F94" s="47"/>
      <c r="G94" s="46"/>
      <c r="H94" s="47"/>
      <c r="I94" s="46"/>
      <c r="J94" s="47"/>
      <c r="K94" s="46"/>
      <c r="L94" s="48"/>
      <c r="M94" s="48"/>
      <c r="N94" s="48"/>
      <c r="O94" s="48"/>
      <c r="P94" s="48"/>
      <c r="Q94" s="45"/>
      <c r="R94" s="46"/>
      <c r="S94" s="47"/>
      <c r="T94" s="46"/>
      <c r="U94" s="47"/>
      <c r="V94" s="46"/>
      <c r="W94" s="47"/>
      <c r="X94" s="46"/>
      <c r="Y94" s="47"/>
    </row>
    <row r="95" spans="2:25" s="25" customFormat="1" ht="12" customHeight="1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11" t="s">
        <v>214</v>
      </c>
      <c r="M95" s="111" t="s">
        <v>196</v>
      </c>
      <c r="N95" s="105"/>
      <c r="O95" s="107"/>
      <c r="P95" s="108"/>
      <c r="Q95" s="103">
        <f>J83</f>
        <v>-141</v>
      </c>
      <c r="R95" s="103"/>
      <c r="S95" s="103">
        <f>H83</f>
        <v>25791</v>
      </c>
      <c r="T95" s="103"/>
      <c r="U95" s="103">
        <f>F83</f>
        <v>41678</v>
      </c>
      <c r="V95" s="103"/>
      <c r="W95" s="103">
        <f>D83</f>
        <v>31244</v>
      </c>
      <c r="X95" s="103"/>
      <c r="Y95" s="103">
        <f>SUM(Q95:W95)</f>
        <v>98572</v>
      </c>
    </row>
    <row r="96" spans="2:25" s="77" customFormat="1" ht="12" customHeight="1">
      <c r="B96" s="72"/>
      <c r="C96" s="73"/>
      <c r="D96" s="72"/>
      <c r="E96" s="74"/>
      <c r="F96" s="72"/>
      <c r="G96" s="74"/>
      <c r="H96" s="72"/>
      <c r="I96" s="74"/>
      <c r="J96" s="72"/>
      <c r="K96" s="74"/>
      <c r="L96" s="76" t="s">
        <v>198</v>
      </c>
      <c r="M96" s="76" t="s">
        <v>197</v>
      </c>
      <c r="N96" s="109"/>
      <c r="O96" s="72"/>
      <c r="P96" s="73"/>
      <c r="Q96" s="72">
        <f>J84</f>
        <v>-496</v>
      </c>
      <c r="R96" s="73"/>
      <c r="S96" s="72">
        <f>H84</f>
        <v>19535</v>
      </c>
      <c r="T96" s="73"/>
      <c r="U96" s="72">
        <f>F84</f>
        <v>33795</v>
      </c>
      <c r="V96" s="73"/>
      <c r="W96" s="72">
        <f>D84</f>
        <v>24754</v>
      </c>
      <c r="X96" s="73"/>
      <c r="Y96" s="72">
        <f>SUM(Q96:W96)</f>
        <v>77588</v>
      </c>
    </row>
    <row r="97" spans="2:25" s="37" customFormat="1" ht="12" customHeight="1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79" t="s">
        <v>34</v>
      </c>
      <c r="M97" s="79" t="s">
        <v>112</v>
      </c>
      <c r="N97" s="79"/>
      <c r="O97" s="107"/>
      <c r="P97" s="108"/>
      <c r="Q97" s="103">
        <f>Q99+Q100</f>
        <v>0</v>
      </c>
      <c r="R97" s="103"/>
      <c r="S97" s="103">
        <f>S99+S100</f>
        <v>8585</v>
      </c>
      <c r="T97" s="103"/>
      <c r="U97" s="103">
        <f>U99+U100</f>
        <v>34023</v>
      </c>
      <c r="V97" s="103"/>
      <c r="W97" s="103">
        <f>W99+W100</f>
        <v>59018</v>
      </c>
      <c r="X97" s="103"/>
      <c r="Y97" s="103">
        <f>SUM(Q97:W97)</f>
        <v>101626</v>
      </c>
    </row>
    <row r="98" spans="2:25" s="37" customFormat="1" ht="12" customHeight="1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79"/>
      <c r="M98" s="110" t="s">
        <v>113</v>
      </c>
      <c r="N98" s="110"/>
      <c r="O98" s="107"/>
      <c r="P98" s="108"/>
      <c r="Q98" s="103"/>
      <c r="R98" s="103"/>
      <c r="S98" s="103"/>
      <c r="T98" s="103"/>
      <c r="U98" s="103"/>
      <c r="V98" s="103"/>
      <c r="W98" s="103"/>
      <c r="X98" s="103"/>
      <c r="Y98" s="103"/>
    </row>
    <row r="99" spans="2:25" s="54" customFormat="1" ht="12" customHeight="1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8" t="s">
        <v>209</v>
      </c>
      <c r="M99" s="125"/>
      <c r="N99" s="125" t="s">
        <v>210</v>
      </c>
      <c r="O99" s="115"/>
      <c r="P99" s="89"/>
      <c r="Q99" s="87">
        <v>0</v>
      </c>
      <c r="R99" s="87"/>
      <c r="S99" s="87">
        <v>6176</v>
      </c>
      <c r="T99" s="87"/>
      <c r="U99" s="87">
        <v>33948</v>
      </c>
      <c r="V99" s="87"/>
      <c r="W99" s="87">
        <v>58804</v>
      </c>
      <c r="X99" s="87"/>
      <c r="Y99" s="87">
        <f>SUM(Q99:W99)</f>
        <v>98928</v>
      </c>
    </row>
    <row r="100" spans="2:25" s="93" customFormat="1" ht="12" customHeight="1">
      <c r="B100" s="91"/>
      <c r="C100" s="55"/>
      <c r="D100" s="91"/>
      <c r="E100" s="53"/>
      <c r="F100" s="91"/>
      <c r="G100" s="53"/>
      <c r="H100" s="91"/>
      <c r="I100" s="53"/>
      <c r="J100" s="91"/>
      <c r="K100" s="53"/>
      <c r="L100" s="92" t="s">
        <v>211</v>
      </c>
      <c r="M100" s="92"/>
      <c r="N100" s="92" t="s">
        <v>212</v>
      </c>
      <c r="O100" s="91"/>
      <c r="P100" s="55"/>
      <c r="Q100" s="91">
        <v>0</v>
      </c>
      <c r="R100" s="55"/>
      <c r="S100" s="91">
        <v>2409</v>
      </c>
      <c r="T100" s="55"/>
      <c r="U100" s="91">
        <v>75</v>
      </c>
      <c r="V100" s="55"/>
      <c r="W100" s="91">
        <v>214</v>
      </c>
      <c r="X100" s="55"/>
      <c r="Y100" s="91">
        <f>SUM(Q100:W100)</f>
        <v>2698</v>
      </c>
    </row>
    <row r="101" spans="2:25" s="44" customFormat="1" ht="12" customHeight="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79" t="s">
        <v>35</v>
      </c>
      <c r="M101" s="79" t="s">
        <v>36</v>
      </c>
      <c r="N101" s="79"/>
      <c r="O101" s="107"/>
      <c r="P101" s="108"/>
      <c r="Q101" s="103">
        <f>Q102+Q103</f>
        <v>125770</v>
      </c>
      <c r="R101" s="103"/>
      <c r="S101" s="103">
        <f>S102+S103</f>
        <v>344</v>
      </c>
      <c r="T101" s="103"/>
      <c r="U101" s="103">
        <f>U102+U103</f>
        <v>531</v>
      </c>
      <c r="V101" s="103"/>
      <c r="W101" s="103">
        <f>W102+W103</f>
        <v>13390</v>
      </c>
      <c r="X101" s="103"/>
      <c r="Y101" s="103">
        <f>SUM(Q101:W101)</f>
        <v>140035</v>
      </c>
    </row>
    <row r="102" spans="2:25" s="126" customFormat="1" ht="12" customHeight="1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114" t="s">
        <v>114</v>
      </c>
      <c r="M102" s="114"/>
      <c r="N102" s="114" t="s">
        <v>115</v>
      </c>
      <c r="O102" s="115"/>
      <c r="P102" s="89"/>
      <c r="Q102" s="87">
        <v>125704</v>
      </c>
      <c r="R102" s="87"/>
      <c r="S102" s="87">
        <v>0</v>
      </c>
      <c r="T102" s="87"/>
      <c r="U102" s="87">
        <v>0</v>
      </c>
      <c r="V102" s="87"/>
      <c r="W102" s="87">
        <v>3326</v>
      </c>
      <c r="X102" s="87"/>
      <c r="Y102" s="87">
        <f>SUM(Q102:W102)</f>
        <v>129030</v>
      </c>
    </row>
    <row r="103" spans="2:25" s="93" customFormat="1" ht="12" customHeight="1">
      <c r="B103" s="91"/>
      <c r="C103" s="55"/>
      <c r="D103" s="91"/>
      <c r="E103" s="53"/>
      <c r="F103" s="91"/>
      <c r="G103" s="53"/>
      <c r="H103" s="91"/>
      <c r="I103" s="53"/>
      <c r="J103" s="91"/>
      <c r="K103" s="53"/>
      <c r="L103" s="92" t="s">
        <v>116</v>
      </c>
      <c r="M103" s="92"/>
      <c r="N103" s="92" t="s">
        <v>117</v>
      </c>
      <c r="O103" s="91"/>
      <c r="P103" s="55"/>
      <c r="Q103" s="91">
        <v>66</v>
      </c>
      <c r="R103" s="55"/>
      <c r="S103" s="91">
        <v>344</v>
      </c>
      <c r="T103" s="55"/>
      <c r="U103" s="91">
        <v>531</v>
      </c>
      <c r="V103" s="55"/>
      <c r="W103" s="91">
        <v>10064</v>
      </c>
      <c r="X103" s="55"/>
      <c r="Y103" s="91">
        <f>SUM(Q103:W103)</f>
        <v>11005</v>
      </c>
    </row>
    <row r="104" spans="2:25" s="68" customFormat="1" ht="12" customHeight="1">
      <c r="B104" s="103">
        <f>SUM(D104:J104)</f>
        <v>163809</v>
      </c>
      <c r="C104" s="103"/>
      <c r="D104" s="103">
        <f>D106+D108+D110</f>
        <v>13727</v>
      </c>
      <c r="E104" s="103"/>
      <c r="F104" s="103">
        <f>F106+F108+F110</f>
        <v>4724</v>
      </c>
      <c r="G104" s="103"/>
      <c r="H104" s="103">
        <f>H106+H108+H110</f>
        <v>881</v>
      </c>
      <c r="I104" s="103"/>
      <c r="J104" s="103">
        <f>J106+J108+J110</f>
        <v>144477</v>
      </c>
      <c r="K104" s="103"/>
      <c r="L104" s="79" t="s">
        <v>37</v>
      </c>
      <c r="M104" s="79" t="s">
        <v>118</v>
      </c>
      <c r="N104" s="79"/>
      <c r="O104" s="107"/>
      <c r="P104" s="108"/>
      <c r="Q104" s="103"/>
      <c r="R104" s="103"/>
      <c r="S104" s="103"/>
      <c r="T104" s="103"/>
      <c r="U104" s="103"/>
      <c r="V104" s="103"/>
      <c r="W104" s="103"/>
      <c r="X104" s="103"/>
      <c r="Y104" s="103"/>
    </row>
    <row r="105" spans="2:25" s="68" customFormat="1" ht="12" customHeight="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10"/>
      <c r="M105" s="110" t="s">
        <v>119</v>
      </c>
      <c r="N105" s="110"/>
      <c r="O105" s="107"/>
      <c r="P105" s="108"/>
      <c r="Q105" s="103"/>
      <c r="R105" s="103"/>
      <c r="S105" s="103"/>
      <c r="T105" s="103"/>
      <c r="U105" s="103"/>
      <c r="V105" s="103"/>
      <c r="W105" s="103"/>
      <c r="X105" s="103"/>
      <c r="Y105" s="103"/>
    </row>
    <row r="106" spans="2:25" s="93" customFormat="1" ht="12" customHeight="1">
      <c r="B106" s="87">
        <f>SUM(D106:J106)</f>
        <v>141485</v>
      </c>
      <c r="C106" s="87"/>
      <c r="D106" s="87">
        <v>1638</v>
      </c>
      <c r="E106" s="87"/>
      <c r="F106" s="87">
        <v>0</v>
      </c>
      <c r="G106" s="87"/>
      <c r="H106" s="87">
        <v>0</v>
      </c>
      <c r="I106" s="87"/>
      <c r="J106" s="87">
        <v>139847</v>
      </c>
      <c r="K106" s="87"/>
      <c r="L106" s="114" t="s">
        <v>120</v>
      </c>
      <c r="M106" s="113"/>
      <c r="N106" s="114" t="s">
        <v>121</v>
      </c>
      <c r="O106" s="115"/>
      <c r="P106" s="89"/>
      <c r="Q106" s="87"/>
      <c r="R106" s="87"/>
      <c r="S106" s="87"/>
      <c r="T106" s="87"/>
      <c r="U106" s="87"/>
      <c r="V106" s="87"/>
      <c r="W106" s="87"/>
      <c r="X106" s="87"/>
      <c r="Y106" s="87"/>
    </row>
    <row r="107" spans="2:25" s="93" customFormat="1" ht="12" customHeight="1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120"/>
      <c r="M107" s="127"/>
      <c r="N107" s="120" t="s">
        <v>122</v>
      </c>
      <c r="O107" s="115"/>
      <c r="P107" s="89"/>
      <c r="Q107" s="87"/>
      <c r="R107" s="87"/>
      <c r="S107" s="87"/>
      <c r="T107" s="87"/>
      <c r="U107" s="87"/>
      <c r="V107" s="87"/>
      <c r="W107" s="87"/>
      <c r="X107" s="87"/>
      <c r="Y107" s="87"/>
    </row>
    <row r="108" spans="2:25" s="93" customFormat="1" ht="12" customHeight="1">
      <c r="B108" s="87">
        <f>SUM(D108:J108)</f>
        <v>12073</v>
      </c>
      <c r="C108" s="87"/>
      <c r="D108" s="87">
        <v>11132</v>
      </c>
      <c r="E108" s="87"/>
      <c r="F108" s="87">
        <v>531</v>
      </c>
      <c r="G108" s="87"/>
      <c r="H108" s="87">
        <v>344</v>
      </c>
      <c r="I108" s="87"/>
      <c r="J108" s="87">
        <v>66</v>
      </c>
      <c r="K108" s="87"/>
      <c r="L108" s="114" t="s">
        <v>123</v>
      </c>
      <c r="M108" s="114"/>
      <c r="N108" s="114" t="s">
        <v>124</v>
      </c>
      <c r="O108" s="115"/>
      <c r="P108" s="89"/>
      <c r="Q108" s="87"/>
      <c r="R108" s="87"/>
      <c r="S108" s="87"/>
      <c r="T108" s="87"/>
      <c r="U108" s="87"/>
      <c r="V108" s="87"/>
      <c r="W108" s="87"/>
      <c r="X108" s="87"/>
      <c r="Y108" s="87"/>
    </row>
    <row r="109" spans="2:25" s="93" customFormat="1" ht="12" customHeight="1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114"/>
      <c r="M109" s="114"/>
      <c r="N109" s="120" t="s">
        <v>96</v>
      </c>
      <c r="O109" s="115"/>
      <c r="P109" s="89"/>
      <c r="Q109" s="87"/>
      <c r="R109" s="87"/>
      <c r="S109" s="87"/>
      <c r="T109" s="87"/>
      <c r="U109" s="87"/>
      <c r="V109" s="87"/>
      <c r="W109" s="87"/>
      <c r="X109" s="87"/>
      <c r="Y109" s="87"/>
    </row>
    <row r="110" spans="2:25" s="93" customFormat="1" ht="12" customHeight="1">
      <c r="B110" s="160">
        <f>SUM(D110:J110)</f>
        <v>10251</v>
      </c>
      <c r="C110" s="161"/>
      <c r="D110" s="160">
        <v>957</v>
      </c>
      <c r="E110" s="162"/>
      <c r="F110" s="160">
        <v>4193</v>
      </c>
      <c r="G110" s="162"/>
      <c r="H110" s="160">
        <v>537</v>
      </c>
      <c r="I110" s="162"/>
      <c r="J110" s="160">
        <v>4564</v>
      </c>
      <c r="K110" s="87"/>
      <c r="L110" s="114" t="s">
        <v>125</v>
      </c>
      <c r="M110" s="113"/>
      <c r="N110" s="114" t="s">
        <v>126</v>
      </c>
      <c r="O110" s="115"/>
      <c r="P110" s="89"/>
      <c r="Q110" s="160"/>
      <c r="R110" s="161"/>
      <c r="S110" s="160"/>
      <c r="T110" s="162"/>
      <c r="U110" s="160"/>
      <c r="V110" s="162"/>
      <c r="W110" s="160"/>
      <c r="X110" s="162"/>
      <c r="Y110" s="160"/>
    </row>
    <row r="111" spans="2:25" s="93" customFormat="1" ht="12" customHeight="1">
      <c r="B111" s="91"/>
      <c r="C111" s="55"/>
      <c r="D111" s="91"/>
      <c r="E111" s="53"/>
      <c r="F111" s="91"/>
      <c r="G111" s="53"/>
      <c r="H111" s="91"/>
      <c r="I111" s="53"/>
      <c r="J111" s="91"/>
      <c r="K111" s="53"/>
      <c r="L111" s="92"/>
      <c r="M111" s="92"/>
      <c r="N111" s="92" t="s">
        <v>122</v>
      </c>
      <c r="O111" s="91"/>
      <c r="P111" s="55"/>
      <c r="Q111" s="91"/>
      <c r="R111" s="55"/>
      <c r="S111" s="91"/>
      <c r="T111" s="55"/>
      <c r="U111" s="91"/>
      <c r="V111" s="55"/>
      <c r="W111" s="91"/>
      <c r="X111" s="55"/>
      <c r="Y111" s="91"/>
    </row>
    <row r="112" spans="2:25" s="68" customFormat="1" ht="12" customHeight="1">
      <c r="B112" s="103">
        <f>B113+B114+B115+B117+B118</f>
        <v>17757</v>
      </c>
      <c r="C112" s="103"/>
      <c r="D112" s="103">
        <f>D113+D114+D115+D117+D118</f>
        <v>83713</v>
      </c>
      <c r="E112" s="103"/>
      <c r="F112" s="103">
        <f>F113+F114+F115+F117+F118</f>
        <v>24664</v>
      </c>
      <c r="G112" s="103"/>
      <c r="H112" s="103">
        <f>H113+H114+H115+H117+H118</f>
        <v>15556</v>
      </c>
      <c r="I112" s="103"/>
      <c r="J112" s="103">
        <f>J113+J114+J115+J117+J118</f>
        <v>5697</v>
      </c>
      <c r="K112" s="103"/>
      <c r="L112" s="79" t="s">
        <v>38</v>
      </c>
      <c r="M112" s="79" t="s">
        <v>39</v>
      </c>
      <c r="N112" s="79"/>
      <c r="O112" s="107"/>
      <c r="P112" s="108"/>
      <c r="Q112" s="103">
        <f>Q113+Q114+Q115+Q117+Q118</f>
        <v>30732</v>
      </c>
      <c r="R112" s="103"/>
      <c r="S112" s="103">
        <f>S113+S114+S115+S117+S118</f>
        <v>20492</v>
      </c>
      <c r="T112" s="103"/>
      <c r="U112" s="103">
        <f>U113+U114+U115+U117+U118</f>
        <v>44706</v>
      </c>
      <c r="V112" s="103"/>
      <c r="W112" s="103">
        <f>W113+W114+W115+W117+W118</f>
        <v>24806</v>
      </c>
      <c r="X112" s="103"/>
      <c r="Y112" s="103">
        <f>Y113+Y114+Y115+Y117+Y118</f>
        <v>8863</v>
      </c>
    </row>
    <row r="113" spans="2:25" s="93" customFormat="1" ht="12" customHeight="1">
      <c r="B113" s="87">
        <f>SUM(D113:J113)</f>
        <v>228</v>
      </c>
      <c r="C113" s="87"/>
      <c r="D113" s="87">
        <v>16</v>
      </c>
      <c r="E113" s="87"/>
      <c r="F113" s="87">
        <v>81</v>
      </c>
      <c r="G113" s="87"/>
      <c r="H113" s="87">
        <v>128</v>
      </c>
      <c r="I113" s="87"/>
      <c r="J113" s="87">
        <v>3</v>
      </c>
      <c r="K113" s="87"/>
      <c r="L113" s="114" t="s">
        <v>127</v>
      </c>
      <c r="M113" s="113"/>
      <c r="N113" s="114" t="s">
        <v>128</v>
      </c>
      <c r="O113" s="115"/>
      <c r="P113" s="89"/>
      <c r="Q113" s="87">
        <v>0</v>
      </c>
      <c r="R113" s="87"/>
      <c r="S113" s="87">
        <v>0</v>
      </c>
      <c r="T113" s="87"/>
      <c r="U113" s="87">
        <v>0</v>
      </c>
      <c r="V113" s="87"/>
      <c r="W113" s="87">
        <v>0</v>
      </c>
      <c r="X113" s="87"/>
      <c r="Y113" s="87">
        <v>0</v>
      </c>
    </row>
    <row r="114" spans="2:25" s="93" customFormat="1" ht="12" customHeight="1">
      <c r="B114" s="87">
        <v>0</v>
      </c>
      <c r="C114" s="87"/>
      <c r="D114" s="87">
        <v>0</v>
      </c>
      <c r="E114" s="87"/>
      <c r="F114" s="87">
        <v>0</v>
      </c>
      <c r="G114" s="87"/>
      <c r="H114" s="87">
        <v>0</v>
      </c>
      <c r="I114" s="87"/>
      <c r="J114" s="87">
        <v>0</v>
      </c>
      <c r="K114" s="87"/>
      <c r="L114" s="114" t="s">
        <v>129</v>
      </c>
      <c r="M114" s="113"/>
      <c r="N114" s="114" t="s">
        <v>130</v>
      </c>
      <c r="O114" s="115"/>
      <c r="P114" s="89"/>
      <c r="Q114" s="87">
        <v>1</v>
      </c>
      <c r="R114" s="87"/>
      <c r="S114" s="87">
        <v>119</v>
      </c>
      <c r="T114" s="87"/>
      <c r="U114" s="87">
        <v>50</v>
      </c>
      <c r="V114" s="87"/>
      <c r="W114" s="87">
        <v>26</v>
      </c>
      <c r="X114" s="87"/>
      <c r="Y114" s="87">
        <f>SUM(Q114:W114)</f>
        <v>196</v>
      </c>
    </row>
    <row r="115" spans="2:24" s="93" customFormat="1" ht="12" customHeight="1">
      <c r="B115" s="55"/>
      <c r="C115" s="87"/>
      <c r="D115" s="87">
        <v>70826</v>
      </c>
      <c r="E115" s="87"/>
      <c r="F115" s="87">
        <v>21645</v>
      </c>
      <c r="G115" s="87"/>
      <c r="H115" s="87">
        <v>13724</v>
      </c>
      <c r="I115" s="87"/>
      <c r="J115" s="87">
        <v>5678</v>
      </c>
      <c r="K115" s="87"/>
      <c r="L115" s="114" t="s">
        <v>131</v>
      </c>
      <c r="M115" s="113"/>
      <c r="N115" s="114" t="s">
        <v>132</v>
      </c>
      <c r="O115" s="115"/>
      <c r="P115" s="89"/>
      <c r="Q115" s="87">
        <v>29148</v>
      </c>
      <c r="R115" s="87"/>
      <c r="S115" s="87">
        <v>18547</v>
      </c>
      <c r="T115" s="87"/>
      <c r="U115" s="87">
        <v>42378</v>
      </c>
      <c r="V115" s="87"/>
      <c r="W115" s="87">
        <v>21800</v>
      </c>
      <c r="X115" s="87"/>
    </row>
    <row r="116" spans="2:25" s="93" customFormat="1" ht="12" customHeight="1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114"/>
      <c r="M116" s="113"/>
      <c r="N116" s="120" t="s">
        <v>133</v>
      </c>
      <c r="O116" s="115"/>
      <c r="P116" s="89"/>
      <c r="Q116" s="87"/>
      <c r="R116" s="87"/>
      <c r="S116" s="87"/>
      <c r="T116" s="87"/>
      <c r="U116" s="87"/>
      <c r="V116" s="87"/>
      <c r="W116" s="87"/>
      <c r="X116" s="87"/>
      <c r="Y116" s="87">
        <v>0</v>
      </c>
    </row>
    <row r="117" spans="2:25" s="93" customFormat="1" ht="12" customHeight="1">
      <c r="B117" s="87">
        <f>SUM(D117:J117)</f>
        <v>2214</v>
      </c>
      <c r="C117" s="87"/>
      <c r="D117" s="87">
        <v>2099</v>
      </c>
      <c r="E117" s="87"/>
      <c r="F117" s="87">
        <v>87</v>
      </c>
      <c r="G117" s="87"/>
      <c r="H117" s="87">
        <v>28</v>
      </c>
      <c r="I117" s="87"/>
      <c r="J117" s="87">
        <v>0</v>
      </c>
      <c r="K117" s="87"/>
      <c r="L117" s="114" t="s">
        <v>134</v>
      </c>
      <c r="M117" s="114"/>
      <c r="N117" s="114" t="s">
        <v>135</v>
      </c>
      <c r="O117" s="115"/>
      <c r="P117" s="89"/>
      <c r="Q117" s="87">
        <v>849</v>
      </c>
      <c r="R117" s="87"/>
      <c r="S117" s="87">
        <v>5</v>
      </c>
      <c r="T117" s="87"/>
      <c r="U117" s="87">
        <v>544</v>
      </c>
      <c r="V117" s="87"/>
      <c r="W117" s="87">
        <v>220</v>
      </c>
      <c r="X117" s="87"/>
      <c r="Y117" s="87">
        <f>SUM(Q117:W117)</f>
        <v>1618</v>
      </c>
    </row>
    <row r="118" spans="2:25" s="93" customFormat="1" ht="12" customHeight="1">
      <c r="B118" s="87">
        <f>SUM(D118:J118)</f>
        <v>15315</v>
      </c>
      <c r="C118" s="87"/>
      <c r="D118" s="87">
        <v>10772</v>
      </c>
      <c r="E118" s="87"/>
      <c r="F118" s="87">
        <v>2851</v>
      </c>
      <c r="G118" s="87"/>
      <c r="H118" s="87">
        <v>1676</v>
      </c>
      <c r="I118" s="87"/>
      <c r="J118" s="87">
        <v>16</v>
      </c>
      <c r="K118" s="87"/>
      <c r="L118" s="114" t="s">
        <v>136</v>
      </c>
      <c r="M118" s="114"/>
      <c r="N118" s="114" t="s">
        <v>137</v>
      </c>
      <c r="O118" s="115"/>
      <c r="P118" s="89"/>
      <c r="Q118" s="87">
        <v>734</v>
      </c>
      <c r="R118" s="87"/>
      <c r="S118" s="87">
        <v>1821</v>
      </c>
      <c r="T118" s="87"/>
      <c r="U118" s="87">
        <v>1734</v>
      </c>
      <c r="V118" s="87"/>
      <c r="W118" s="87">
        <v>2760</v>
      </c>
      <c r="X118" s="87"/>
      <c r="Y118" s="87">
        <f>SUM(Q118:W118)</f>
        <v>7049</v>
      </c>
    </row>
    <row r="119" spans="2:25" s="124" customFormat="1" ht="12" customHeight="1">
      <c r="B119" s="98">
        <f>SUM(D119:J119)</f>
        <v>167530</v>
      </c>
      <c r="C119" s="98"/>
      <c r="D119" s="98">
        <f>W95+W97+W101+W104+W112-D104-D112</f>
        <v>31018</v>
      </c>
      <c r="E119" s="98"/>
      <c r="F119" s="98">
        <f>U95+U97+U101+U104+U112-F104-F112</f>
        <v>91550</v>
      </c>
      <c r="G119" s="98"/>
      <c r="H119" s="98">
        <f>S95+S97+S101+S104+S112-H104-H112</f>
        <v>38775</v>
      </c>
      <c r="I119" s="98"/>
      <c r="J119" s="98">
        <f>Q95+Q97+Q101+Q104+Q112-J104-J112</f>
        <v>6187</v>
      </c>
      <c r="K119" s="98"/>
      <c r="L119" s="121" t="s">
        <v>40</v>
      </c>
      <c r="M119" s="121" t="s">
        <v>41</v>
      </c>
      <c r="N119" s="121"/>
      <c r="O119" s="123"/>
      <c r="P119" s="102"/>
      <c r="Q119" s="98"/>
      <c r="R119" s="98"/>
      <c r="S119" s="98"/>
      <c r="T119" s="98"/>
      <c r="U119" s="98"/>
      <c r="V119" s="98"/>
      <c r="W119" s="98"/>
      <c r="X119" s="98"/>
      <c r="Y119" s="98"/>
    </row>
    <row r="120" spans="2:56" s="67" customFormat="1" ht="12" customHeight="1" thickBot="1">
      <c r="B120" s="63">
        <f>SUM(D120:J120)</f>
        <v>146546</v>
      </c>
      <c r="C120" s="64"/>
      <c r="D120" s="63">
        <f>W96+W97+W101+W104+W112-D104-D112</f>
        <v>24528</v>
      </c>
      <c r="E120" s="64"/>
      <c r="F120" s="63">
        <f>U96+U97+U101+U104+U112-F104-F112</f>
        <v>83667</v>
      </c>
      <c r="G120" s="64"/>
      <c r="H120" s="63">
        <f>S96+S97+S101+S104+S112-H104-H112</f>
        <v>32519</v>
      </c>
      <c r="I120" s="64"/>
      <c r="J120" s="63">
        <f>Q96+Q97+Q101+Q104+Q112-J104-J112</f>
        <v>5832</v>
      </c>
      <c r="K120" s="64"/>
      <c r="L120" s="65" t="s">
        <v>42</v>
      </c>
      <c r="M120" s="65" t="s">
        <v>43</v>
      </c>
      <c r="N120" s="65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</row>
    <row r="121" spans="2:25" s="68" customFormat="1" ht="21" customHeight="1">
      <c r="B121" s="15" t="s">
        <v>26</v>
      </c>
      <c r="C121" s="15"/>
      <c r="D121" s="17"/>
      <c r="E121" s="18"/>
      <c r="F121" s="18"/>
      <c r="G121" s="18"/>
      <c r="H121" s="18"/>
      <c r="I121" s="18"/>
      <c r="J121" s="18"/>
      <c r="K121" s="18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2:25" s="68" customFormat="1" ht="3.75" customHeight="1">
      <c r="B122" s="20"/>
      <c r="C122" s="20"/>
      <c r="D122" s="20"/>
      <c r="E122" s="20"/>
      <c r="F122" s="20"/>
      <c r="G122" s="20"/>
      <c r="H122" s="20"/>
      <c r="I122" s="20"/>
      <c r="J122" s="20"/>
      <c r="K122" s="21"/>
      <c r="L122" s="22"/>
      <c r="M122" s="23"/>
      <c r="N122" s="24"/>
      <c r="O122" s="24"/>
      <c r="P122" s="25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s="68" customFormat="1" ht="12.75">
      <c r="B123" s="26" t="s">
        <v>7</v>
      </c>
      <c r="C123" s="27"/>
      <c r="D123" s="27"/>
      <c r="E123" s="27"/>
      <c r="F123" s="27"/>
      <c r="G123" s="27"/>
      <c r="H123" s="27"/>
      <c r="I123" s="27"/>
      <c r="J123" s="27"/>
      <c r="K123" s="21"/>
      <c r="L123" s="28" t="s">
        <v>6</v>
      </c>
      <c r="M123" s="29"/>
      <c r="N123" s="30" t="s">
        <v>72</v>
      </c>
      <c r="O123" s="30"/>
      <c r="P123" s="31"/>
      <c r="Q123" s="26" t="s">
        <v>16</v>
      </c>
      <c r="R123" s="27"/>
      <c r="S123" s="27"/>
      <c r="T123" s="27"/>
      <c r="U123" s="27"/>
      <c r="V123" s="27"/>
      <c r="W123" s="27"/>
      <c r="X123" s="27"/>
      <c r="Y123" s="26"/>
    </row>
    <row r="124" spans="2:25" s="68" customFormat="1" ht="2.25" customHeight="1">
      <c r="B124" s="32"/>
      <c r="C124" s="32"/>
      <c r="D124" s="32"/>
      <c r="E124" s="32"/>
      <c r="F124" s="32"/>
      <c r="G124" s="32"/>
      <c r="H124" s="32"/>
      <c r="I124" s="32"/>
      <c r="J124" s="32"/>
      <c r="K124" s="33"/>
      <c r="L124" s="27"/>
      <c r="M124" s="32"/>
      <c r="N124" s="27"/>
      <c r="O124" s="27"/>
      <c r="P124" s="31"/>
      <c r="Q124" s="31"/>
      <c r="R124" s="31"/>
      <c r="S124" s="31"/>
      <c r="T124" s="31"/>
      <c r="U124" s="31"/>
      <c r="V124" s="31"/>
      <c r="W124" s="31"/>
      <c r="X124" s="31"/>
      <c r="Y124" s="31"/>
    </row>
    <row r="125" spans="2:25" s="68" customFormat="1" ht="12.75">
      <c r="B125" s="34" t="s">
        <v>8</v>
      </c>
      <c r="C125" s="21"/>
      <c r="D125" s="35" t="s">
        <v>180</v>
      </c>
      <c r="E125" s="21"/>
      <c r="F125" s="35" t="s">
        <v>181</v>
      </c>
      <c r="G125" s="21"/>
      <c r="H125" s="35" t="s">
        <v>182</v>
      </c>
      <c r="I125" s="21"/>
      <c r="J125" s="35" t="s">
        <v>183</v>
      </c>
      <c r="K125" s="21"/>
      <c r="L125" s="34"/>
      <c r="M125" s="36"/>
      <c r="N125" s="34" t="s">
        <v>73</v>
      </c>
      <c r="O125" s="34"/>
      <c r="P125" s="31"/>
      <c r="Q125" s="35" t="s">
        <v>183</v>
      </c>
      <c r="R125" s="21"/>
      <c r="S125" s="35" t="s">
        <v>182</v>
      </c>
      <c r="T125" s="21"/>
      <c r="U125" s="35" t="s">
        <v>181</v>
      </c>
      <c r="V125" s="21"/>
      <c r="W125" s="35" t="s">
        <v>180</v>
      </c>
      <c r="X125" s="21"/>
      <c r="Y125" s="34" t="s">
        <v>8</v>
      </c>
    </row>
    <row r="126" spans="2:25" s="68" customFormat="1" ht="2.25" customHeight="1">
      <c r="B126" s="36"/>
      <c r="C126" s="21"/>
      <c r="D126" s="21"/>
      <c r="E126" s="21"/>
      <c r="F126" s="21"/>
      <c r="G126" s="21"/>
      <c r="H126" s="21"/>
      <c r="I126" s="21"/>
      <c r="J126" s="21"/>
      <c r="K126" s="21"/>
      <c r="L126" s="34"/>
      <c r="M126" s="36"/>
      <c r="N126" s="34"/>
      <c r="O126" s="34"/>
      <c r="P126" s="37"/>
      <c r="Q126" s="21"/>
      <c r="R126" s="21"/>
      <c r="S126" s="21"/>
      <c r="T126" s="21"/>
      <c r="U126" s="21"/>
      <c r="V126" s="21"/>
      <c r="W126" s="21"/>
      <c r="X126" s="21"/>
      <c r="Y126" s="36"/>
    </row>
    <row r="127" spans="2:25" s="68" customFormat="1" ht="12.75">
      <c r="B127" s="38" t="s">
        <v>9</v>
      </c>
      <c r="C127" s="21"/>
      <c r="D127" s="39" t="s">
        <v>9</v>
      </c>
      <c r="E127" s="40"/>
      <c r="F127" s="39" t="s">
        <v>187</v>
      </c>
      <c r="G127" s="21"/>
      <c r="H127" s="41" t="s">
        <v>190</v>
      </c>
      <c r="I127" s="21"/>
      <c r="J127" s="35" t="s">
        <v>193</v>
      </c>
      <c r="K127" s="21"/>
      <c r="L127" s="34"/>
      <c r="M127" s="36"/>
      <c r="N127" s="34"/>
      <c r="O127" s="34"/>
      <c r="P127" s="37"/>
      <c r="Q127" s="35" t="s">
        <v>193</v>
      </c>
      <c r="R127" s="21"/>
      <c r="S127" s="41" t="s">
        <v>190</v>
      </c>
      <c r="T127" s="40"/>
      <c r="U127" s="39" t="s">
        <v>187</v>
      </c>
      <c r="V127" s="21"/>
      <c r="W127" s="39" t="s">
        <v>9</v>
      </c>
      <c r="X127" s="21"/>
      <c r="Y127" s="38" t="s">
        <v>9</v>
      </c>
    </row>
    <row r="128" spans="2:25" s="68" customFormat="1" ht="12.75">
      <c r="B128" s="42" t="s">
        <v>195</v>
      </c>
      <c r="C128" s="40"/>
      <c r="D128" s="39" t="s">
        <v>186</v>
      </c>
      <c r="E128" s="40"/>
      <c r="F128" s="39" t="s">
        <v>188</v>
      </c>
      <c r="G128" s="40"/>
      <c r="H128" s="41" t="s">
        <v>191</v>
      </c>
      <c r="I128" s="21"/>
      <c r="J128" s="39" t="s">
        <v>213</v>
      </c>
      <c r="K128" s="21"/>
      <c r="L128" s="30"/>
      <c r="M128" s="43"/>
      <c r="N128" s="30"/>
      <c r="O128" s="30"/>
      <c r="P128" s="44"/>
      <c r="Q128" s="39" t="s">
        <v>213</v>
      </c>
      <c r="R128" s="40"/>
      <c r="S128" s="39" t="s">
        <v>191</v>
      </c>
      <c r="T128" s="40"/>
      <c r="U128" s="39" t="s">
        <v>188</v>
      </c>
      <c r="V128" s="40"/>
      <c r="W128" s="39" t="s">
        <v>186</v>
      </c>
      <c r="X128" s="21"/>
      <c r="Y128" s="42" t="s">
        <v>195</v>
      </c>
    </row>
    <row r="129" spans="2:25" s="68" customFormat="1" ht="12" customHeight="1">
      <c r="B129" s="42" t="s">
        <v>194</v>
      </c>
      <c r="C129" s="40"/>
      <c r="D129" s="39" t="s">
        <v>184</v>
      </c>
      <c r="E129" s="40"/>
      <c r="F129" s="39" t="s">
        <v>189</v>
      </c>
      <c r="G129" s="40"/>
      <c r="H129" s="41" t="s">
        <v>185</v>
      </c>
      <c r="I129" s="21"/>
      <c r="J129" s="39" t="s">
        <v>192</v>
      </c>
      <c r="K129" s="21"/>
      <c r="L129" s="30"/>
      <c r="M129" s="43"/>
      <c r="N129" s="30"/>
      <c r="O129" s="30"/>
      <c r="P129" s="44"/>
      <c r="Q129" s="39" t="s">
        <v>192</v>
      </c>
      <c r="R129" s="40"/>
      <c r="S129" s="39" t="s">
        <v>185</v>
      </c>
      <c r="T129" s="40"/>
      <c r="U129" s="39" t="s">
        <v>189</v>
      </c>
      <c r="V129" s="40"/>
      <c r="W129" s="39" t="s">
        <v>184</v>
      </c>
      <c r="X129" s="21"/>
      <c r="Y129" s="42" t="s">
        <v>194</v>
      </c>
    </row>
    <row r="130" spans="2:25" s="68" customFormat="1" ht="2.25" customHeight="1">
      <c r="B130" s="45"/>
      <c r="C130" s="46"/>
      <c r="D130" s="47"/>
      <c r="E130" s="46"/>
      <c r="F130" s="47"/>
      <c r="G130" s="46"/>
      <c r="H130" s="47"/>
      <c r="I130" s="46"/>
      <c r="J130" s="47"/>
      <c r="K130" s="46"/>
      <c r="L130" s="48"/>
      <c r="M130" s="48"/>
      <c r="N130" s="48"/>
      <c r="O130" s="48"/>
      <c r="P130" s="48"/>
      <c r="Q130" s="45"/>
      <c r="R130" s="46"/>
      <c r="S130" s="47"/>
      <c r="T130" s="46"/>
      <c r="U130" s="47"/>
      <c r="V130" s="46"/>
      <c r="W130" s="47"/>
      <c r="X130" s="46"/>
      <c r="Y130" s="47"/>
    </row>
    <row r="131" spans="2:25" s="37" customFormat="1" ht="12" customHeight="1"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11" t="s">
        <v>40</v>
      </c>
      <c r="M131" s="111" t="s">
        <v>41</v>
      </c>
      <c r="N131" s="105"/>
      <c r="O131" s="107"/>
      <c r="P131" s="108"/>
      <c r="Q131" s="103">
        <f>J119</f>
        <v>6187</v>
      </c>
      <c r="R131" s="103"/>
      <c r="S131" s="103">
        <f>H119</f>
        <v>38775</v>
      </c>
      <c r="T131" s="103"/>
      <c r="U131" s="103">
        <f>F119</f>
        <v>91550</v>
      </c>
      <c r="V131" s="103"/>
      <c r="W131" s="103">
        <f>D119</f>
        <v>31018</v>
      </c>
      <c r="X131" s="103"/>
      <c r="Y131" s="103">
        <f>SUM(Q131:W131)</f>
        <v>167530</v>
      </c>
    </row>
    <row r="132" spans="2:25" s="77" customFormat="1" ht="12" customHeight="1">
      <c r="B132" s="72"/>
      <c r="C132" s="73"/>
      <c r="D132" s="72"/>
      <c r="E132" s="74"/>
      <c r="F132" s="72"/>
      <c r="G132" s="74"/>
      <c r="H132" s="72"/>
      <c r="I132" s="74"/>
      <c r="J132" s="72"/>
      <c r="K132" s="74"/>
      <c r="L132" s="76" t="s">
        <v>42</v>
      </c>
      <c r="M132" s="76" t="s">
        <v>43</v>
      </c>
      <c r="N132" s="109"/>
      <c r="O132" s="72"/>
      <c r="P132" s="73"/>
      <c r="Q132" s="72">
        <f>J120</f>
        <v>5832</v>
      </c>
      <c r="R132" s="73"/>
      <c r="S132" s="72">
        <f>H120</f>
        <v>32519</v>
      </c>
      <c r="T132" s="73"/>
      <c r="U132" s="72">
        <f>F120</f>
        <v>83667</v>
      </c>
      <c r="V132" s="73"/>
      <c r="W132" s="72">
        <f>D120</f>
        <v>24528</v>
      </c>
      <c r="X132" s="73"/>
      <c r="Y132" s="72">
        <f>SUM(Q132:W132)</f>
        <v>146546</v>
      </c>
    </row>
    <row r="133" spans="2:25" s="44" customFormat="1" ht="12" customHeight="1">
      <c r="B133" s="103">
        <f>SUM(D133:J133)</f>
        <v>128933</v>
      </c>
      <c r="C133" s="103"/>
      <c r="D133" s="103">
        <f>D134+D141</f>
        <v>3204</v>
      </c>
      <c r="E133" s="103"/>
      <c r="F133" s="103">
        <f>F134+F141</f>
        <v>110056</v>
      </c>
      <c r="G133" s="103"/>
      <c r="H133" s="103">
        <f>H134+H141</f>
        <v>12161</v>
      </c>
      <c r="I133" s="103"/>
      <c r="J133" s="103">
        <f>J134+J141</f>
        <v>3512</v>
      </c>
      <c r="K133" s="103"/>
      <c r="L133" s="79" t="s">
        <v>44</v>
      </c>
      <c r="M133" s="79" t="s">
        <v>45</v>
      </c>
      <c r="N133" s="79"/>
      <c r="O133" s="107"/>
      <c r="P133" s="108"/>
      <c r="Q133" s="103"/>
      <c r="R133" s="103"/>
      <c r="S133" s="103"/>
      <c r="T133" s="103"/>
      <c r="U133" s="103"/>
      <c r="V133" s="103"/>
      <c r="W133" s="103"/>
      <c r="X133" s="103"/>
      <c r="Y133" s="103"/>
    </row>
    <row r="134" spans="2:25" s="44" customFormat="1" ht="12" customHeight="1">
      <c r="B134" s="103">
        <f>SUM(D134:J134)</f>
        <v>82897</v>
      </c>
      <c r="C134" s="103"/>
      <c r="D134" s="103">
        <f>D135+D137+D139</f>
        <v>1877</v>
      </c>
      <c r="E134" s="103"/>
      <c r="F134" s="103">
        <f>F135+F137+F139</f>
        <v>73020</v>
      </c>
      <c r="G134" s="103"/>
      <c r="H134" s="103">
        <f>H135+H137+H139</f>
        <v>4500</v>
      </c>
      <c r="I134" s="103"/>
      <c r="J134" s="103">
        <f>J135+J137+J139</f>
        <v>3500</v>
      </c>
      <c r="K134" s="103"/>
      <c r="L134" s="111" t="s">
        <v>138</v>
      </c>
      <c r="M134" s="111"/>
      <c r="N134" s="105" t="s">
        <v>139</v>
      </c>
      <c r="O134" s="107"/>
      <c r="P134" s="108"/>
      <c r="Q134" s="103"/>
      <c r="R134" s="103"/>
      <c r="S134" s="103"/>
      <c r="T134" s="103"/>
      <c r="U134" s="103"/>
      <c r="V134" s="103"/>
      <c r="W134" s="103"/>
      <c r="X134" s="103"/>
      <c r="Y134" s="103"/>
    </row>
    <row r="135" spans="2:25" s="116" customFormat="1" ht="12" customHeight="1">
      <c r="B135" s="87">
        <f>SUM(D135:J135)</f>
        <v>92</v>
      </c>
      <c r="C135" s="87"/>
      <c r="D135" s="87">
        <v>0</v>
      </c>
      <c r="E135" s="87"/>
      <c r="F135" s="87">
        <v>0</v>
      </c>
      <c r="G135" s="87"/>
      <c r="H135" s="87">
        <v>0</v>
      </c>
      <c r="I135" s="87"/>
      <c r="J135" s="87">
        <v>92</v>
      </c>
      <c r="K135" s="87"/>
      <c r="L135" s="114" t="s">
        <v>140</v>
      </c>
      <c r="M135" s="114"/>
      <c r="N135" s="114" t="s">
        <v>141</v>
      </c>
      <c r="O135" s="115"/>
      <c r="P135" s="89"/>
      <c r="Q135" s="87"/>
      <c r="R135" s="87"/>
      <c r="S135" s="87"/>
      <c r="T135" s="87"/>
      <c r="U135" s="87"/>
      <c r="V135" s="87"/>
      <c r="W135" s="87"/>
      <c r="X135" s="87"/>
      <c r="Y135" s="87"/>
    </row>
    <row r="136" spans="2:25" s="93" customFormat="1" ht="12" customHeight="1"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114"/>
      <c r="M136" s="114"/>
      <c r="N136" s="114" t="s">
        <v>142</v>
      </c>
      <c r="O136" s="115"/>
      <c r="P136" s="89"/>
      <c r="Q136" s="87"/>
      <c r="R136" s="87"/>
      <c r="S136" s="87"/>
      <c r="T136" s="87"/>
      <c r="U136" s="87"/>
      <c r="V136" s="87"/>
      <c r="W136" s="87"/>
      <c r="X136" s="87"/>
      <c r="Y136" s="87"/>
    </row>
    <row r="137" spans="2:25" s="93" customFormat="1" ht="12" customHeight="1">
      <c r="B137" s="87">
        <f>SUM(D137:J137)</f>
        <v>1516</v>
      </c>
      <c r="C137" s="87"/>
      <c r="D137" s="87">
        <v>0</v>
      </c>
      <c r="E137" s="87"/>
      <c r="F137" s="87">
        <v>0</v>
      </c>
      <c r="G137" s="87"/>
      <c r="H137" s="87">
        <v>0</v>
      </c>
      <c r="I137" s="87"/>
      <c r="J137" s="87">
        <v>1516</v>
      </c>
      <c r="K137" s="87"/>
      <c r="L137" s="114" t="s">
        <v>143</v>
      </c>
      <c r="M137" s="113"/>
      <c r="N137" s="114" t="s">
        <v>144</v>
      </c>
      <c r="O137" s="115"/>
      <c r="P137" s="89"/>
      <c r="Q137" s="87"/>
      <c r="R137" s="87"/>
      <c r="S137" s="87"/>
      <c r="T137" s="87"/>
      <c r="U137" s="87"/>
      <c r="V137" s="87"/>
      <c r="W137" s="87"/>
      <c r="X137" s="87"/>
      <c r="Y137" s="87"/>
    </row>
    <row r="138" spans="2:56" s="56" customFormat="1" ht="12" customHeight="1"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114"/>
      <c r="M138" s="113"/>
      <c r="N138" s="114" t="s">
        <v>145</v>
      </c>
      <c r="O138" s="115"/>
      <c r="P138" s="89"/>
      <c r="Q138" s="87"/>
      <c r="R138" s="87"/>
      <c r="S138" s="87"/>
      <c r="T138" s="87"/>
      <c r="U138" s="87"/>
      <c r="V138" s="87"/>
      <c r="W138" s="87"/>
      <c r="X138" s="87"/>
      <c r="Y138" s="87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</row>
    <row r="139" spans="2:25" s="93" customFormat="1" ht="12" customHeight="1">
      <c r="B139" s="87">
        <f>SUM(D139:J139)</f>
        <v>81289</v>
      </c>
      <c r="C139" s="87"/>
      <c r="D139" s="87">
        <v>1877</v>
      </c>
      <c r="E139" s="87"/>
      <c r="F139" s="87">
        <v>73020</v>
      </c>
      <c r="G139" s="87"/>
      <c r="H139" s="87">
        <v>4500</v>
      </c>
      <c r="I139" s="87"/>
      <c r="J139" s="87">
        <v>1892</v>
      </c>
      <c r="K139" s="87"/>
      <c r="L139" s="114" t="s">
        <v>146</v>
      </c>
      <c r="M139" s="113"/>
      <c r="N139" s="114" t="s">
        <v>147</v>
      </c>
      <c r="O139" s="115"/>
      <c r="P139" s="89"/>
      <c r="Q139" s="87"/>
      <c r="R139" s="87"/>
      <c r="S139" s="87"/>
      <c r="T139" s="87"/>
      <c r="U139" s="87"/>
      <c r="V139" s="87"/>
      <c r="W139" s="87"/>
      <c r="X139" s="87"/>
      <c r="Y139" s="87"/>
    </row>
    <row r="140" spans="2:25" s="93" customFormat="1" ht="12" customHeight="1"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114"/>
      <c r="M140" s="113"/>
      <c r="N140" s="114" t="s">
        <v>148</v>
      </c>
      <c r="O140" s="115"/>
      <c r="P140" s="89"/>
      <c r="Q140" s="87"/>
      <c r="R140" s="87"/>
      <c r="S140" s="87"/>
      <c r="T140" s="87"/>
      <c r="U140" s="87"/>
      <c r="V140" s="87"/>
      <c r="W140" s="87"/>
      <c r="X140" s="87"/>
      <c r="Y140" s="87"/>
    </row>
    <row r="141" spans="2:25" s="68" customFormat="1" ht="12" customHeight="1">
      <c r="B141" s="103">
        <f>SUM(D141:J141)</f>
        <v>46036</v>
      </c>
      <c r="C141" s="103"/>
      <c r="D141" s="103">
        <v>1327</v>
      </c>
      <c r="E141" s="103"/>
      <c r="F141" s="103">
        <v>37036</v>
      </c>
      <c r="G141" s="103"/>
      <c r="H141" s="103">
        <v>7661</v>
      </c>
      <c r="I141" s="103"/>
      <c r="J141" s="103">
        <v>12</v>
      </c>
      <c r="K141" s="103"/>
      <c r="L141" s="111" t="s">
        <v>149</v>
      </c>
      <c r="M141" s="105"/>
      <c r="N141" s="111" t="s">
        <v>150</v>
      </c>
      <c r="O141" s="107"/>
      <c r="P141" s="108"/>
      <c r="Q141" s="103"/>
      <c r="R141" s="103"/>
      <c r="S141" s="103"/>
      <c r="T141" s="103"/>
      <c r="U141" s="103"/>
      <c r="V141" s="103"/>
      <c r="W141" s="103"/>
      <c r="X141" s="103"/>
      <c r="Y141" s="103"/>
    </row>
    <row r="142" spans="2:25" s="68" customFormat="1" ht="12" customHeight="1"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11"/>
      <c r="M142" s="105"/>
      <c r="N142" s="111" t="s">
        <v>151</v>
      </c>
      <c r="O142" s="107"/>
      <c r="P142" s="108"/>
      <c r="Q142" s="103"/>
      <c r="R142" s="103"/>
      <c r="S142" s="103"/>
      <c r="T142" s="103"/>
      <c r="U142" s="103"/>
      <c r="V142" s="103"/>
      <c r="W142" s="103"/>
      <c r="X142" s="103"/>
      <c r="Y142" s="103"/>
    </row>
    <row r="143" spans="2:25" s="68" customFormat="1" ht="12" customHeight="1">
      <c r="B143" s="98">
        <f>SUM(D143:J143)</f>
        <v>38597</v>
      </c>
      <c r="C143" s="98"/>
      <c r="D143" s="98">
        <f>W131-D133</f>
        <v>27814</v>
      </c>
      <c r="E143" s="98"/>
      <c r="F143" s="98">
        <f>U131-F133</f>
        <v>-18506</v>
      </c>
      <c r="G143" s="98"/>
      <c r="H143" s="98">
        <f>S131-H133</f>
        <v>26614</v>
      </c>
      <c r="I143" s="98"/>
      <c r="J143" s="98">
        <f>Q131-J133</f>
        <v>2675</v>
      </c>
      <c r="K143" s="98"/>
      <c r="L143" s="121" t="s">
        <v>46</v>
      </c>
      <c r="M143" s="121" t="s">
        <v>47</v>
      </c>
      <c r="N143" s="121"/>
      <c r="O143" s="107"/>
      <c r="P143" s="108"/>
      <c r="Q143" s="103"/>
      <c r="R143" s="103"/>
      <c r="S143" s="103"/>
      <c r="T143" s="103"/>
      <c r="U143" s="103"/>
      <c r="V143" s="103"/>
      <c r="W143" s="103"/>
      <c r="X143" s="103"/>
      <c r="Y143" s="103"/>
    </row>
    <row r="144" spans="2:56" s="67" customFormat="1" ht="12" customHeight="1" thickBot="1">
      <c r="B144" s="63">
        <f>SUM(D144:J144)</f>
        <v>17613</v>
      </c>
      <c r="C144" s="64"/>
      <c r="D144" s="63">
        <f>W132-D133</f>
        <v>21324</v>
      </c>
      <c r="E144" s="64"/>
      <c r="F144" s="63">
        <f>U132-F133</f>
        <v>-26389</v>
      </c>
      <c r="G144" s="64"/>
      <c r="H144" s="63">
        <f>S132-H133</f>
        <v>20358</v>
      </c>
      <c r="I144" s="64"/>
      <c r="J144" s="63">
        <f>Q132-J133</f>
        <v>2320</v>
      </c>
      <c r="K144" s="64"/>
      <c r="L144" s="65" t="s">
        <v>48</v>
      </c>
      <c r="M144" s="65" t="s">
        <v>49</v>
      </c>
      <c r="N144" s="65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</row>
    <row r="145" spans="2:25" s="68" customFormat="1" ht="21" customHeight="1">
      <c r="B145" s="15" t="s">
        <v>172</v>
      </c>
      <c r="C145" s="15"/>
      <c r="D145" s="17"/>
      <c r="E145" s="18"/>
      <c r="F145" s="18"/>
      <c r="G145" s="18"/>
      <c r="H145" s="18"/>
      <c r="I145" s="18"/>
      <c r="J145" s="18"/>
      <c r="K145" s="18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s="68" customFormat="1" ht="3.75" customHeight="1">
      <c r="B146" s="20"/>
      <c r="C146" s="20"/>
      <c r="D146" s="20"/>
      <c r="E146" s="20"/>
      <c r="F146" s="20"/>
      <c r="G146" s="20"/>
      <c r="H146" s="20"/>
      <c r="I146" s="20"/>
      <c r="J146" s="20"/>
      <c r="K146" s="21"/>
      <c r="L146" s="22"/>
      <c r="M146" s="23"/>
      <c r="N146" s="24"/>
      <c r="O146" s="24"/>
      <c r="P146" s="25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s="68" customFormat="1" ht="12.75">
      <c r="B147" s="26" t="s">
        <v>7</v>
      </c>
      <c r="C147" s="27"/>
      <c r="D147" s="27"/>
      <c r="E147" s="27"/>
      <c r="F147" s="27"/>
      <c r="G147" s="27"/>
      <c r="H147" s="27"/>
      <c r="I147" s="27"/>
      <c r="J147" s="27"/>
      <c r="K147" s="21"/>
      <c r="L147" s="28" t="s">
        <v>6</v>
      </c>
      <c r="M147" s="29"/>
      <c r="N147" s="30" t="s">
        <v>72</v>
      </c>
      <c r="O147" s="30"/>
      <c r="P147" s="31"/>
      <c r="Q147" s="26" t="s">
        <v>16</v>
      </c>
      <c r="R147" s="27"/>
      <c r="S147" s="27"/>
      <c r="T147" s="27"/>
      <c r="U147" s="27"/>
      <c r="V147" s="27"/>
      <c r="W147" s="27"/>
      <c r="X147" s="27"/>
      <c r="Y147" s="26"/>
    </row>
    <row r="148" spans="2:25" s="68" customFormat="1" ht="2.25" customHeight="1">
      <c r="B148" s="32"/>
      <c r="C148" s="32"/>
      <c r="D148" s="32"/>
      <c r="E148" s="32"/>
      <c r="F148" s="32"/>
      <c r="G148" s="32"/>
      <c r="H148" s="32"/>
      <c r="I148" s="32"/>
      <c r="J148" s="32"/>
      <c r="K148" s="33"/>
      <c r="L148" s="27"/>
      <c r="M148" s="32"/>
      <c r="N148" s="27"/>
      <c r="O148" s="27"/>
      <c r="P148" s="31"/>
      <c r="Q148" s="31"/>
      <c r="R148" s="31"/>
      <c r="S148" s="31"/>
      <c r="T148" s="31"/>
      <c r="U148" s="31"/>
      <c r="V148" s="31"/>
      <c r="W148" s="31"/>
      <c r="X148" s="31"/>
      <c r="Y148" s="31"/>
    </row>
    <row r="149" spans="2:25" s="68" customFormat="1" ht="12.75">
      <c r="B149" s="34" t="s">
        <v>8</v>
      </c>
      <c r="C149" s="21"/>
      <c r="D149" s="35" t="s">
        <v>180</v>
      </c>
      <c r="E149" s="21"/>
      <c r="F149" s="35" t="s">
        <v>181</v>
      </c>
      <c r="G149" s="21"/>
      <c r="H149" s="35" t="s">
        <v>182</v>
      </c>
      <c r="I149" s="21"/>
      <c r="J149" s="35" t="s">
        <v>183</v>
      </c>
      <c r="K149" s="21"/>
      <c r="L149" s="34"/>
      <c r="M149" s="36"/>
      <c r="N149" s="34" t="s">
        <v>73</v>
      </c>
      <c r="O149" s="34"/>
      <c r="P149" s="31"/>
      <c r="Q149" s="35" t="s">
        <v>183</v>
      </c>
      <c r="R149" s="21"/>
      <c r="S149" s="35" t="s">
        <v>182</v>
      </c>
      <c r="T149" s="21"/>
      <c r="U149" s="35" t="s">
        <v>181</v>
      </c>
      <c r="V149" s="21"/>
      <c r="W149" s="35" t="s">
        <v>180</v>
      </c>
      <c r="X149" s="21"/>
      <c r="Y149" s="34" t="s">
        <v>8</v>
      </c>
    </row>
    <row r="150" spans="2:25" s="68" customFormat="1" ht="2.25" customHeight="1">
      <c r="B150" s="36"/>
      <c r="C150" s="21"/>
      <c r="D150" s="21"/>
      <c r="E150" s="21"/>
      <c r="F150" s="21"/>
      <c r="G150" s="21"/>
      <c r="H150" s="21"/>
      <c r="I150" s="21"/>
      <c r="J150" s="21"/>
      <c r="K150" s="21"/>
      <c r="L150" s="34"/>
      <c r="M150" s="36"/>
      <c r="N150" s="34"/>
      <c r="O150" s="34"/>
      <c r="P150" s="37"/>
      <c r="Q150" s="21"/>
      <c r="R150" s="21"/>
      <c r="S150" s="21"/>
      <c r="T150" s="21"/>
      <c r="U150" s="21"/>
      <c r="V150" s="21"/>
      <c r="W150" s="21"/>
      <c r="X150" s="21"/>
      <c r="Y150" s="36"/>
    </row>
    <row r="151" spans="2:25" s="68" customFormat="1" ht="12.75">
      <c r="B151" s="38" t="s">
        <v>9</v>
      </c>
      <c r="C151" s="21"/>
      <c r="D151" s="39" t="s">
        <v>9</v>
      </c>
      <c r="E151" s="40"/>
      <c r="F151" s="39" t="s">
        <v>187</v>
      </c>
      <c r="G151" s="21"/>
      <c r="H151" s="41" t="s">
        <v>190</v>
      </c>
      <c r="I151" s="21"/>
      <c r="J151" s="35" t="s">
        <v>193</v>
      </c>
      <c r="K151" s="21"/>
      <c r="L151" s="34"/>
      <c r="M151" s="36"/>
      <c r="N151" s="34"/>
      <c r="O151" s="34"/>
      <c r="P151" s="37"/>
      <c r="Q151" s="35" t="s">
        <v>193</v>
      </c>
      <c r="R151" s="21"/>
      <c r="S151" s="41" t="s">
        <v>190</v>
      </c>
      <c r="T151" s="40"/>
      <c r="U151" s="39" t="s">
        <v>187</v>
      </c>
      <c r="V151" s="21"/>
      <c r="W151" s="39" t="s">
        <v>9</v>
      </c>
      <c r="X151" s="21"/>
      <c r="Y151" s="38" t="s">
        <v>9</v>
      </c>
    </row>
    <row r="152" spans="2:25" s="68" customFormat="1" ht="12.75">
      <c r="B152" s="42" t="s">
        <v>195</v>
      </c>
      <c r="C152" s="40"/>
      <c r="D152" s="39" t="s">
        <v>186</v>
      </c>
      <c r="E152" s="40"/>
      <c r="F152" s="39" t="s">
        <v>188</v>
      </c>
      <c r="G152" s="40"/>
      <c r="H152" s="41" t="s">
        <v>191</v>
      </c>
      <c r="I152" s="21"/>
      <c r="J152" s="39" t="s">
        <v>213</v>
      </c>
      <c r="K152" s="21"/>
      <c r="L152" s="30"/>
      <c r="M152" s="43"/>
      <c r="N152" s="30"/>
      <c r="O152" s="30"/>
      <c r="P152" s="44"/>
      <c r="Q152" s="39" t="s">
        <v>213</v>
      </c>
      <c r="R152" s="40"/>
      <c r="S152" s="39" t="s">
        <v>191</v>
      </c>
      <c r="T152" s="40"/>
      <c r="U152" s="39" t="s">
        <v>188</v>
      </c>
      <c r="V152" s="40"/>
      <c r="W152" s="39" t="s">
        <v>186</v>
      </c>
      <c r="X152" s="21"/>
      <c r="Y152" s="42" t="s">
        <v>195</v>
      </c>
    </row>
    <row r="153" spans="2:25" s="68" customFormat="1" ht="12" customHeight="1">
      <c r="B153" s="42" t="s">
        <v>194</v>
      </c>
      <c r="C153" s="40"/>
      <c r="D153" s="39" t="s">
        <v>184</v>
      </c>
      <c r="E153" s="40"/>
      <c r="F153" s="39" t="s">
        <v>189</v>
      </c>
      <c r="G153" s="40"/>
      <c r="H153" s="41" t="s">
        <v>185</v>
      </c>
      <c r="I153" s="21"/>
      <c r="J153" s="39" t="s">
        <v>192</v>
      </c>
      <c r="K153" s="21"/>
      <c r="L153" s="30"/>
      <c r="M153" s="43"/>
      <c r="N153" s="30"/>
      <c r="O153" s="30"/>
      <c r="P153" s="44"/>
      <c r="Q153" s="39" t="s">
        <v>192</v>
      </c>
      <c r="R153" s="40"/>
      <c r="S153" s="39" t="s">
        <v>185</v>
      </c>
      <c r="T153" s="40"/>
      <c r="U153" s="39" t="s">
        <v>189</v>
      </c>
      <c r="V153" s="40"/>
      <c r="W153" s="39" t="s">
        <v>184</v>
      </c>
      <c r="X153" s="21"/>
      <c r="Y153" s="42" t="s">
        <v>194</v>
      </c>
    </row>
    <row r="154" spans="2:25" s="68" customFormat="1" ht="2.25" customHeight="1">
      <c r="B154" s="45"/>
      <c r="C154" s="46"/>
      <c r="D154" s="47"/>
      <c r="E154" s="46"/>
      <c r="F154" s="47"/>
      <c r="G154" s="46"/>
      <c r="H154" s="47"/>
      <c r="I154" s="46"/>
      <c r="J154" s="47"/>
      <c r="K154" s="46"/>
      <c r="L154" s="48"/>
      <c r="M154" s="48"/>
      <c r="N154" s="48"/>
      <c r="O154" s="48"/>
      <c r="P154" s="48"/>
      <c r="Q154" s="45"/>
      <c r="R154" s="46"/>
      <c r="S154" s="47"/>
      <c r="T154" s="46"/>
      <c r="U154" s="47"/>
      <c r="V154" s="46"/>
      <c r="W154" s="47"/>
      <c r="X154" s="46"/>
      <c r="Y154" s="47"/>
    </row>
    <row r="155" spans="2:25" s="31" customFormat="1" ht="12" customHeight="1"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11" t="s">
        <v>40</v>
      </c>
      <c r="M155" s="111" t="s">
        <v>41</v>
      </c>
      <c r="N155" s="105"/>
      <c r="O155" s="108"/>
      <c r="P155" s="108"/>
      <c r="Q155" s="103">
        <f>J119</f>
        <v>6187</v>
      </c>
      <c r="R155" s="103"/>
      <c r="S155" s="103">
        <f>H119</f>
        <v>38775</v>
      </c>
      <c r="T155" s="103"/>
      <c r="U155" s="103">
        <f>F119</f>
        <v>91550</v>
      </c>
      <c r="V155" s="103"/>
      <c r="W155" s="103">
        <f>D119</f>
        <v>31018</v>
      </c>
      <c r="X155" s="103"/>
      <c r="Y155" s="103">
        <f>SUM(Q155:W155)</f>
        <v>167530</v>
      </c>
    </row>
    <row r="156" spans="2:25" s="77" customFormat="1" ht="12" customHeight="1">
      <c r="B156" s="72"/>
      <c r="C156" s="73"/>
      <c r="D156" s="72"/>
      <c r="E156" s="74"/>
      <c r="F156" s="72"/>
      <c r="G156" s="74"/>
      <c r="H156" s="72"/>
      <c r="I156" s="74"/>
      <c r="J156" s="72"/>
      <c r="K156" s="74"/>
      <c r="L156" s="76" t="s">
        <v>42</v>
      </c>
      <c r="M156" s="76" t="s">
        <v>43</v>
      </c>
      <c r="N156" s="109"/>
      <c r="O156" s="72"/>
      <c r="P156" s="73"/>
      <c r="Q156" s="72">
        <f>J120</f>
        <v>5832</v>
      </c>
      <c r="R156" s="73"/>
      <c r="S156" s="72">
        <f>H120</f>
        <v>32519</v>
      </c>
      <c r="T156" s="73"/>
      <c r="U156" s="72">
        <f>F120</f>
        <v>83667</v>
      </c>
      <c r="V156" s="73"/>
      <c r="W156" s="72">
        <f>D120</f>
        <v>24528</v>
      </c>
      <c r="X156" s="73"/>
      <c r="Y156" s="72">
        <f>SUM(Q156:W156)</f>
        <v>146546</v>
      </c>
    </row>
    <row r="157" spans="2:25" s="31" customFormat="1" ht="12" customHeight="1">
      <c r="B157" s="103">
        <f>SUM(D157:J157)</f>
        <v>222721</v>
      </c>
      <c r="C157" s="103"/>
      <c r="D157" s="103">
        <f>D158+D159</f>
        <v>40846</v>
      </c>
      <c r="E157" s="103"/>
      <c r="F157" s="103">
        <f>F158+F159</f>
        <v>134515</v>
      </c>
      <c r="G157" s="103"/>
      <c r="H157" s="103">
        <f>H158+H159</f>
        <v>42568</v>
      </c>
      <c r="I157" s="103"/>
      <c r="J157" s="103">
        <f>J158+J159</f>
        <v>4792</v>
      </c>
      <c r="K157" s="103"/>
      <c r="L157" s="79" t="s">
        <v>52</v>
      </c>
      <c r="M157" s="79" t="s">
        <v>53</v>
      </c>
      <c r="N157" s="79"/>
      <c r="O157" s="108"/>
      <c r="P157" s="108"/>
      <c r="Q157" s="103"/>
      <c r="R157" s="103"/>
      <c r="S157" s="103"/>
      <c r="T157" s="103"/>
      <c r="U157" s="103"/>
      <c r="V157" s="103"/>
      <c r="W157" s="103"/>
      <c r="X157" s="103"/>
      <c r="Y157" s="103"/>
    </row>
    <row r="158" spans="2:25" s="54" customFormat="1" ht="12" customHeight="1">
      <c r="B158" s="87">
        <f>SUM(D158:J158)</f>
        <v>128933</v>
      </c>
      <c r="C158" s="87"/>
      <c r="D158" s="87">
        <v>3204</v>
      </c>
      <c r="E158" s="87"/>
      <c r="F158" s="87">
        <v>110056</v>
      </c>
      <c r="G158" s="87"/>
      <c r="H158" s="87">
        <v>12161</v>
      </c>
      <c r="I158" s="87"/>
      <c r="J158" s="87">
        <v>3512</v>
      </c>
      <c r="K158" s="87"/>
      <c r="L158" s="114" t="s">
        <v>152</v>
      </c>
      <c r="M158" s="114"/>
      <c r="N158" s="113" t="s">
        <v>153</v>
      </c>
      <c r="O158" s="89"/>
      <c r="P158" s="89"/>
      <c r="Q158" s="87"/>
      <c r="R158" s="87"/>
      <c r="S158" s="87"/>
      <c r="T158" s="87"/>
      <c r="U158" s="87"/>
      <c r="V158" s="87"/>
      <c r="W158" s="87"/>
      <c r="X158" s="87"/>
      <c r="Y158" s="87"/>
    </row>
    <row r="159" spans="2:25" s="54" customFormat="1" ht="12" customHeight="1">
      <c r="B159" s="87">
        <f>SUM(D159:J159)</f>
        <v>93788</v>
      </c>
      <c r="C159" s="87"/>
      <c r="D159" s="87">
        <v>37642</v>
      </c>
      <c r="E159" s="87"/>
      <c r="F159" s="87">
        <v>24459</v>
      </c>
      <c r="G159" s="87"/>
      <c r="H159" s="87">
        <v>30407</v>
      </c>
      <c r="I159" s="87"/>
      <c r="J159" s="87">
        <v>1280</v>
      </c>
      <c r="K159" s="87"/>
      <c r="L159" s="114" t="s">
        <v>154</v>
      </c>
      <c r="M159" s="114"/>
      <c r="N159" s="114" t="s">
        <v>155</v>
      </c>
      <c r="O159" s="89"/>
      <c r="P159" s="89"/>
      <c r="Q159" s="87"/>
      <c r="R159" s="87"/>
      <c r="S159" s="87"/>
      <c r="T159" s="87"/>
      <c r="U159" s="87"/>
      <c r="V159" s="87"/>
      <c r="W159" s="87"/>
      <c r="X159" s="87"/>
      <c r="Y159" s="87"/>
    </row>
    <row r="160" spans="2:25" s="68" customFormat="1" ht="12" customHeight="1">
      <c r="B160" s="98">
        <f>SUM(D160:J160)</f>
        <v>-55191</v>
      </c>
      <c r="C160" s="98"/>
      <c r="D160" s="98">
        <f>W155-D157</f>
        <v>-9828</v>
      </c>
      <c r="E160" s="98"/>
      <c r="F160" s="98">
        <f>U155-F157</f>
        <v>-42965</v>
      </c>
      <c r="G160" s="98"/>
      <c r="H160" s="98">
        <f>S155-H157</f>
        <v>-3793</v>
      </c>
      <c r="I160" s="98"/>
      <c r="J160" s="98">
        <f>Q155-J157</f>
        <v>1395</v>
      </c>
      <c r="K160" s="103"/>
      <c r="L160" s="121" t="s">
        <v>54</v>
      </c>
      <c r="M160" s="128" t="s">
        <v>55</v>
      </c>
      <c r="N160" s="121"/>
      <c r="O160" s="108"/>
      <c r="P160" s="108"/>
      <c r="Q160" s="103"/>
      <c r="R160" s="103"/>
      <c r="S160" s="103"/>
      <c r="T160" s="103"/>
      <c r="U160" s="103"/>
      <c r="V160" s="103"/>
      <c r="W160" s="103"/>
      <c r="X160" s="103"/>
      <c r="Y160" s="103"/>
    </row>
    <row r="161" spans="2:56" s="67" customFormat="1" ht="12" customHeight="1" thickBot="1">
      <c r="B161" s="63">
        <f>SUM(D161:J161)</f>
        <v>-76175</v>
      </c>
      <c r="C161" s="64"/>
      <c r="D161" s="63">
        <f>W156-D157</f>
        <v>-16318</v>
      </c>
      <c r="E161" s="64"/>
      <c r="F161" s="63">
        <f>U156-F157</f>
        <v>-50848</v>
      </c>
      <c r="G161" s="64"/>
      <c r="H161" s="63">
        <f>S156-H157</f>
        <v>-10049</v>
      </c>
      <c r="I161" s="64"/>
      <c r="J161" s="63">
        <f>Q156-J157</f>
        <v>1040</v>
      </c>
      <c r="K161" s="64"/>
      <c r="L161" s="65" t="s">
        <v>56</v>
      </c>
      <c r="M161" s="65" t="s">
        <v>57</v>
      </c>
      <c r="N161" s="65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</row>
    <row r="162" spans="2:25" s="68" customFormat="1" ht="21" customHeight="1">
      <c r="B162" s="15" t="s">
        <v>173</v>
      </c>
      <c r="C162" s="15"/>
      <c r="D162" s="17"/>
      <c r="E162" s="18"/>
      <c r="F162" s="18"/>
      <c r="G162" s="18"/>
      <c r="H162" s="18"/>
      <c r="I162" s="18"/>
      <c r="J162" s="18"/>
      <c r="K162" s="18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s="68" customFormat="1" ht="3.75" customHeight="1">
      <c r="B163" s="20"/>
      <c r="C163" s="20"/>
      <c r="D163" s="20"/>
      <c r="E163" s="20"/>
      <c r="F163" s="20"/>
      <c r="G163" s="20"/>
      <c r="H163" s="20"/>
      <c r="I163" s="20"/>
      <c r="J163" s="20"/>
      <c r="K163" s="21"/>
      <c r="L163" s="22"/>
      <c r="M163" s="23"/>
      <c r="N163" s="24"/>
      <c r="O163" s="24"/>
      <c r="P163" s="25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s="68" customFormat="1" ht="12.75">
      <c r="B164" s="26" t="s">
        <v>7</v>
      </c>
      <c r="C164" s="27"/>
      <c r="D164" s="27"/>
      <c r="E164" s="27"/>
      <c r="F164" s="27"/>
      <c r="G164" s="27"/>
      <c r="H164" s="27"/>
      <c r="I164" s="27"/>
      <c r="J164" s="27"/>
      <c r="K164" s="21"/>
      <c r="L164" s="28" t="s">
        <v>6</v>
      </c>
      <c r="M164" s="29"/>
      <c r="N164" s="30" t="s">
        <v>72</v>
      </c>
      <c r="O164" s="30"/>
      <c r="P164" s="31"/>
      <c r="Q164" s="26" t="s">
        <v>16</v>
      </c>
      <c r="R164" s="27"/>
      <c r="S164" s="27"/>
      <c r="T164" s="27"/>
      <c r="U164" s="27"/>
      <c r="V164" s="27"/>
      <c r="W164" s="27"/>
      <c r="X164" s="27"/>
      <c r="Y164" s="26"/>
    </row>
    <row r="165" spans="2:25" s="68" customFormat="1" ht="2.25" customHeight="1">
      <c r="B165" s="32"/>
      <c r="C165" s="32"/>
      <c r="D165" s="32"/>
      <c r="E165" s="32"/>
      <c r="F165" s="32"/>
      <c r="G165" s="32"/>
      <c r="H165" s="32"/>
      <c r="I165" s="32"/>
      <c r="J165" s="32"/>
      <c r="K165" s="33"/>
      <c r="L165" s="27"/>
      <c r="M165" s="32"/>
      <c r="N165" s="27"/>
      <c r="O165" s="27"/>
      <c r="P165" s="31"/>
      <c r="Q165" s="31"/>
      <c r="R165" s="31"/>
      <c r="S165" s="31"/>
      <c r="T165" s="31"/>
      <c r="U165" s="31"/>
      <c r="V165" s="31"/>
      <c r="W165" s="31"/>
      <c r="X165" s="31"/>
      <c r="Y165" s="31"/>
    </row>
    <row r="166" spans="2:25" s="68" customFormat="1" ht="12.75">
      <c r="B166" s="34" t="s">
        <v>8</v>
      </c>
      <c r="C166" s="21"/>
      <c r="D166" s="35" t="s">
        <v>180</v>
      </c>
      <c r="E166" s="21"/>
      <c r="F166" s="35" t="s">
        <v>181</v>
      </c>
      <c r="G166" s="21"/>
      <c r="H166" s="35" t="s">
        <v>182</v>
      </c>
      <c r="I166" s="21"/>
      <c r="J166" s="35" t="s">
        <v>183</v>
      </c>
      <c r="K166" s="21"/>
      <c r="L166" s="34"/>
      <c r="M166" s="36"/>
      <c r="N166" s="34" t="s">
        <v>73</v>
      </c>
      <c r="O166" s="34"/>
      <c r="P166" s="31"/>
      <c r="Q166" s="35" t="s">
        <v>183</v>
      </c>
      <c r="R166" s="21"/>
      <c r="S166" s="35" t="s">
        <v>182</v>
      </c>
      <c r="T166" s="21"/>
      <c r="U166" s="35" t="s">
        <v>181</v>
      </c>
      <c r="V166" s="21"/>
      <c r="W166" s="35" t="s">
        <v>180</v>
      </c>
      <c r="X166" s="21"/>
      <c r="Y166" s="34" t="s">
        <v>8</v>
      </c>
    </row>
    <row r="167" spans="2:25" s="68" customFormat="1" ht="2.25" customHeight="1">
      <c r="B167" s="36"/>
      <c r="C167" s="21"/>
      <c r="D167" s="21"/>
      <c r="E167" s="21"/>
      <c r="F167" s="21"/>
      <c r="G167" s="21"/>
      <c r="H167" s="21"/>
      <c r="I167" s="21"/>
      <c r="J167" s="21"/>
      <c r="K167" s="21"/>
      <c r="L167" s="34"/>
      <c r="M167" s="36"/>
      <c r="N167" s="34"/>
      <c r="O167" s="34"/>
      <c r="P167" s="37"/>
      <c r="Q167" s="21"/>
      <c r="R167" s="21"/>
      <c r="S167" s="21"/>
      <c r="T167" s="21"/>
      <c r="U167" s="21"/>
      <c r="V167" s="21"/>
      <c r="W167" s="21"/>
      <c r="X167" s="21"/>
      <c r="Y167" s="36"/>
    </row>
    <row r="168" spans="2:25" s="68" customFormat="1" ht="12.75">
      <c r="B168" s="38" t="s">
        <v>9</v>
      </c>
      <c r="C168" s="21"/>
      <c r="D168" s="39" t="s">
        <v>9</v>
      </c>
      <c r="E168" s="40"/>
      <c r="F168" s="39" t="s">
        <v>187</v>
      </c>
      <c r="G168" s="21"/>
      <c r="H168" s="41" t="s">
        <v>190</v>
      </c>
      <c r="I168" s="21"/>
      <c r="J168" s="35" t="s">
        <v>193</v>
      </c>
      <c r="K168" s="21"/>
      <c r="L168" s="34"/>
      <c r="M168" s="36"/>
      <c r="N168" s="34"/>
      <c r="O168" s="34"/>
      <c r="P168" s="37"/>
      <c r="Q168" s="35" t="s">
        <v>193</v>
      </c>
      <c r="R168" s="21"/>
      <c r="S168" s="41" t="s">
        <v>190</v>
      </c>
      <c r="T168" s="40"/>
      <c r="U168" s="39" t="s">
        <v>187</v>
      </c>
      <c r="V168" s="21"/>
      <c r="W168" s="39" t="s">
        <v>9</v>
      </c>
      <c r="X168" s="21"/>
      <c r="Y168" s="38" t="s">
        <v>9</v>
      </c>
    </row>
    <row r="169" spans="2:25" s="68" customFormat="1" ht="12.75">
      <c r="B169" s="42" t="s">
        <v>195</v>
      </c>
      <c r="C169" s="40"/>
      <c r="D169" s="39" t="s">
        <v>186</v>
      </c>
      <c r="E169" s="40"/>
      <c r="F169" s="39" t="s">
        <v>188</v>
      </c>
      <c r="G169" s="40"/>
      <c r="H169" s="41" t="s">
        <v>191</v>
      </c>
      <c r="I169" s="21"/>
      <c r="J169" s="39" t="s">
        <v>213</v>
      </c>
      <c r="K169" s="21"/>
      <c r="L169" s="30"/>
      <c r="M169" s="43"/>
      <c r="N169" s="30"/>
      <c r="O169" s="30"/>
      <c r="P169" s="44"/>
      <c r="Q169" s="39" t="s">
        <v>213</v>
      </c>
      <c r="R169" s="40"/>
      <c r="S169" s="39" t="s">
        <v>191</v>
      </c>
      <c r="T169" s="40"/>
      <c r="U169" s="39" t="s">
        <v>188</v>
      </c>
      <c r="V169" s="40"/>
      <c r="W169" s="39" t="s">
        <v>186</v>
      </c>
      <c r="X169" s="21"/>
      <c r="Y169" s="42" t="s">
        <v>195</v>
      </c>
    </row>
    <row r="170" spans="2:25" s="68" customFormat="1" ht="12" customHeight="1">
      <c r="B170" s="42" t="s">
        <v>194</v>
      </c>
      <c r="C170" s="40"/>
      <c r="D170" s="39" t="s">
        <v>184</v>
      </c>
      <c r="E170" s="40"/>
      <c r="F170" s="39" t="s">
        <v>189</v>
      </c>
      <c r="G170" s="40"/>
      <c r="H170" s="41" t="s">
        <v>185</v>
      </c>
      <c r="I170" s="21"/>
      <c r="J170" s="39" t="s">
        <v>192</v>
      </c>
      <c r="K170" s="21"/>
      <c r="L170" s="30"/>
      <c r="M170" s="43"/>
      <c r="N170" s="30"/>
      <c r="O170" s="30"/>
      <c r="P170" s="44"/>
      <c r="Q170" s="39" t="s">
        <v>192</v>
      </c>
      <c r="R170" s="40"/>
      <c r="S170" s="39" t="s">
        <v>185</v>
      </c>
      <c r="T170" s="40"/>
      <c r="U170" s="39" t="s">
        <v>189</v>
      </c>
      <c r="V170" s="40"/>
      <c r="W170" s="39" t="s">
        <v>184</v>
      </c>
      <c r="X170" s="21"/>
      <c r="Y170" s="42" t="s">
        <v>194</v>
      </c>
    </row>
    <row r="171" spans="2:25" s="68" customFormat="1" ht="2.25" customHeight="1">
      <c r="B171" s="45"/>
      <c r="C171" s="46"/>
      <c r="D171" s="47"/>
      <c r="E171" s="46"/>
      <c r="F171" s="47"/>
      <c r="G171" s="46"/>
      <c r="H171" s="47"/>
      <c r="I171" s="46"/>
      <c r="J171" s="47"/>
      <c r="K171" s="46"/>
      <c r="L171" s="48"/>
      <c r="M171" s="48"/>
      <c r="N171" s="48"/>
      <c r="O171" s="48"/>
      <c r="P171" s="48"/>
      <c r="Q171" s="45"/>
      <c r="R171" s="46"/>
      <c r="S171" s="47"/>
      <c r="T171" s="46"/>
      <c r="U171" s="47"/>
      <c r="V171" s="46"/>
      <c r="W171" s="47"/>
      <c r="X171" s="46"/>
      <c r="Y171" s="47"/>
    </row>
    <row r="172" spans="2:25" s="68" customFormat="1" ht="12" customHeight="1"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4" t="s">
        <v>46</v>
      </c>
      <c r="M172" s="111" t="s">
        <v>47</v>
      </c>
      <c r="N172" s="106"/>
      <c r="O172" s="108"/>
      <c r="P172" s="108"/>
      <c r="Q172" s="103">
        <f>J143</f>
        <v>2675</v>
      </c>
      <c r="R172" s="103"/>
      <c r="S172" s="103">
        <f>H143</f>
        <v>26614</v>
      </c>
      <c r="T172" s="103"/>
      <c r="U172" s="103">
        <f>F143</f>
        <v>-18506</v>
      </c>
      <c r="V172" s="103"/>
      <c r="W172" s="103">
        <f>D143</f>
        <v>27814</v>
      </c>
      <c r="X172" s="103"/>
      <c r="Y172" s="103">
        <f>SUM(Q172:W172)</f>
        <v>38597</v>
      </c>
    </row>
    <row r="173" spans="2:25" s="77" customFormat="1" ht="12" customHeight="1">
      <c r="B173" s="72"/>
      <c r="C173" s="73"/>
      <c r="D173" s="72"/>
      <c r="E173" s="74"/>
      <c r="F173" s="72"/>
      <c r="G173" s="74"/>
      <c r="H173" s="72"/>
      <c r="I173" s="74"/>
      <c r="J173" s="72"/>
      <c r="K173" s="74"/>
      <c r="L173" s="76" t="s">
        <v>48</v>
      </c>
      <c r="M173" s="76" t="s">
        <v>49</v>
      </c>
      <c r="N173" s="109"/>
      <c r="O173" s="72"/>
      <c r="P173" s="73"/>
      <c r="Q173" s="72">
        <f>J144</f>
        <v>2320</v>
      </c>
      <c r="R173" s="73"/>
      <c r="S173" s="72">
        <f>H144</f>
        <v>20358</v>
      </c>
      <c r="T173" s="73"/>
      <c r="U173" s="72">
        <f>F144</f>
        <v>-26389</v>
      </c>
      <c r="V173" s="73"/>
      <c r="W173" s="72">
        <f>D144</f>
        <v>21324</v>
      </c>
      <c r="X173" s="73"/>
      <c r="Y173" s="72">
        <f>SUM(Q173:W173)</f>
        <v>17613</v>
      </c>
    </row>
    <row r="174" spans="2:25" s="68" customFormat="1" ht="12" customHeight="1">
      <c r="B174" s="103">
        <f>SUM(D174:J174)</f>
        <v>93788</v>
      </c>
      <c r="C174" s="103"/>
      <c r="D174" s="103">
        <f>D175</f>
        <v>37642</v>
      </c>
      <c r="E174" s="103"/>
      <c r="F174" s="103">
        <f>F175</f>
        <v>24459</v>
      </c>
      <c r="G174" s="103"/>
      <c r="H174" s="103">
        <f>H175</f>
        <v>30407</v>
      </c>
      <c r="I174" s="103"/>
      <c r="J174" s="103">
        <f>J175</f>
        <v>1280</v>
      </c>
      <c r="K174" s="103"/>
      <c r="L174" s="79" t="s">
        <v>50</v>
      </c>
      <c r="M174" s="79" t="s">
        <v>51</v>
      </c>
      <c r="N174" s="79"/>
      <c r="O174" s="108"/>
      <c r="P174" s="108"/>
      <c r="Q174" s="103"/>
      <c r="R174" s="103"/>
      <c r="S174" s="103"/>
      <c r="T174" s="103"/>
      <c r="U174" s="103"/>
      <c r="V174" s="103"/>
      <c r="W174" s="103"/>
      <c r="X174" s="103"/>
      <c r="Y174" s="103"/>
    </row>
    <row r="175" spans="2:25" s="93" customFormat="1" ht="12" customHeight="1">
      <c r="B175" s="87">
        <f>SUM(D175:J175)</f>
        <v>93788</v>
      </c>
      <c r="C175" s="87"/>
      <c r="D175" s="87">
        <v>37642</v>
      </c>
      <c r="E175" s="87"/>
      <c r="F175" s="87">
        <v>24459</v>
      </c>
      <c r="G175" s="87"/>
      <c r="H175" s="87">
        <v>30407</v>
      </c>
      <c r="I175" s="87"/>
      <c r="J175" s="87">
        <v>1280</v>
      </c>
      <c r="K175" s="87"/>
      <c r="L175" s="112" t="s">
        <v>156</v>
      </c>
      <c r="M175" s="113"/>
      <c r="N175" s="114" t="s">
        <v>157</v>
      </c>
      <c r="O175" s="114"/>
      <c r="P175" s="89"/>
      <c r="Q175" s="87"/>
      <c r="R175" s="87"/>
      <c r="S175" s="87"/>
      <c r="T175" s="87"/>
      <c r="U175" s="87"/>
      <c r="V175" s="87"/>
      <c r="W175" s="87"/>
      <c r="X175" s="87"/>
      <c r="Y175" s="87"/>
    </row>
    <row r="176" spans="2:25" s="68" customFormat="1" ht="12" customHeight="1">
      <c r="B176" s="98">
        <f>SUM(D176:J176)</f>
        <v>-55191</v>
      </c>
      <c r="C176" s="98"/>
      <c r="D176" s="98">
        <f>W172-D174</f>
        <v>-9828</v>
      </c>
      <c r="E176" s="98"/>
      <c r="F176" s="98">
        <f>U172-F174</f>
        <v>-42965</v>
      </c>
      <c r="G176" s="98"/>
      <c r="H176" s="98">
        <f>S172-H174</f>
        <v>-3793</v>
      </c>
      <c r="I176" s="98"/>
      <c r="J176" s="98">
        <f>Q172-J174</f>
        <v>1395</v>
      </c>
      <c r="K176" s="103"/>
      <c r="L176" s="122" t="s">
        <v>54</v>
      </c>
      <c r="M176" s="128" t="s">
        <v>55</v>
      </c>
      <c r="N176" s="122"/>
      <c r="O176" s="108"/>
      <c r="P176" s="108"/>
      <c r="Q176" s="103"/>
      <c r="R176" s="103"/>
      <c r="S176" s="103"/>
      <c r="T176" s="103"/>
      <c r="U176" s="103"/>
      <c r="V176" s="103"/>
      <c r="W176" s="103"/>
      <c r="X176" s="103"/>
      <c r="Y176" s="103"/>
    </row>
    <row r="177" spans="2:56" s="67" customFormat="1" ht="12" customHeight="1" thickBot="1">
      <c r="B177" s="63">
        <f>SUM(D177:J177)</f>
        <v>-76175</v>
      </c>
      <c r="C177" s="64"/>
      <c r="D177" s="63">
        <f>W173-D174</f>
        <v>-16318</v>
      </c>
      <c r="E177" s="64"/>
      <c r="F177" s="63">
        <f>U173-F174</f>
        <v>-50848</v>
      </c>
      <c r="G177" s="64"/>
      <c r="H177" s="63">
        <f>S173-H174</f>
        <v>-10049</v>
      </c>
      <c r="I177" s="64"/>
      <c r="J177" s="63">
        <f>Q173-J174</f>
        <v>1040</v>
      </c>
      <c r="K177" s="64"/>
      <c r="L177" s="65" t="s">
        <v>56</v>
      </c>
      <c r="M177" s="65" t="s">
        <v>57</v>
      </c>
      <c r="N177" s="65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</row>
    <row r="178" spans="2:25" s="68" customFormat="1" ht="18">
      <c r="B178" s="14" t="s">
        <v>27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2:25" s="68" customFormat="1" ht="21" customHeight="1">
      <c r="B179" s="15" t="s">
        <v>28</v>
      </c>
      <c r="C179" s="15"/>
      <c r="D179" s="17"/>
      <c r="E179" s="18"/>
      <c r="F179" s="18"/>
      <c r="G179" s="18"/>
      <c r="H179" s="18"/>
      <c r="I179" s="18"/>
      <c r="J179" s="18"/>
      <c r="K179" s="18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2:25" s="68" customFormat="1" ht="3.75" customHeight="1">
      <c r="B180" s="20"/>
      <c r="C180" s="20"/>
      <c r="D180" s="20"/>
      <c r="E180" s="20"/>
      <c r="F180" s="20"/>
      <c r="G180" s="20"/>
      <c r="H180" s="20"/>
      <c r="I180" s="20"/>
      <c r="J180" s="20"/>
      <c r="K180" s="21"/>
      <c r="L180" s="22"/>
      <c r="M180" s="23"/>
      <c r="N180" s="24"/>
      <c r="O180" s="24"/>
      <c r="P180" s="25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2:25" s="68" customFormat="1" ht="12.75">
      <c r="B181" s="26" t="s">
        <v>29</v>
      </c>
      <c r="C181" s="27"/>
      <c r="D181" s="27"/>
      <c r="E181" s="27"/>
      <c r="F181" s="27"/>
      <c r="G181" s="27"/>
      <c r="H181" s="27"/>
      <c r="I181" s="27"/>
      <c r="J181" s="27"/>
      <c r="K181" s="21"/>
      <c r="L181" s="28" t="s">
        <v>6</v>
      </c>
      <c r="M181" s="29"/>
      <c r="N181" s="30" t="s">
        <v>72</v>
      </c>
      <c r="O181" s="30"/>
      <c r="P181" s="31"/>
      <c r="Q181" s="34" t="s">
        <v>30</v>
      </c>
      <c r="R181" s="27"/>
      <c r="S181" s="27"/>
      <c r="T181" s="27"/>
      <c r="U181" s="27"/>
      <c r="V181" s="27"/>
      <c r="W181" s="27"/>
      <c r="X181" s="27"/>
      <c r="Y181" s="129"/>
    </row>
    <row r="182" spans="2:25" s="68" customFormat="1" ht="2.25" customHeight="1">
      <c r="B182" s="32"/>
      <c r="C182" s="32"/>
      <c r="D182" s="32"/>
      <c r="E182" s="32"/>
      <c r="F182" s="32"/>
      <c r="G182" s="32"/>
      <c r="H182" s="32"/>
      <c r="I182" s="32"/>
      <c r="J182" s="32"/>
      <c r="K182" s="33"/>
      <c r="L182" s="27"/>
      <c r="M182" s="32"/>
      <c r="N182" s="27"/>
      <c r="O182" s="27"/>
      <c r="P182" s="31"/>
      <c r="Q182" s="31"/>
      <c r="R182" s="31"/>
      <c r="S182" s="31"/>
      <c r="T182" s="31"/>
      <c r="U182" s="31"/>
      <c r="V182" s="31"/>
      <c r="W182" s="31"/>
      <c r="X182" s="31"/>
      <c r="Y182" s="31"/>
    </row>
    <row r="183" spans="2:25" s="68" customFormat="1" ht="12.75">
      <c r="B183" s="34" t="s">
        <v>8</v>
      </c>
      <c r="C183" s="21"/>
      <c r="D183" s="35" t="s">
        <v>180</v>
      </c>
      <c r="E183" s="21"/>
      <c r="F183" s="35" t="s">
        <v>181</v>
      </c>
      <c r="G183" s="21"/>
      <c r="H183" s="35" t="s">
        <v>182</v>
      </c>
      <c r="I183" s="21"/>
      <c r="J183" s="35" t="s">
        <v>183</v>
      </c>
      <c r="K183" s="21"/>
      <c r="L183" s="34"/>
      <c r="M183" s="36"/>
      <c r="N183" s="34" t="s">
        <v>73</v>
      </c>
      <c r="O183" s="34"/>
      <c r="P183" s="31"/>
      <c r="Q183" s="35" t="s">
        <v>183</v>
      </c>
      <c r="R183" s="21"/>
      <c r="S183" s="35" t="s">
        <v>182</v>
      </c>
      <c r="T183" s="21"/>
      <c r="U183" s="35" t="s">
        <v>181</v>
      </c>
      <c r="V183" s="21"/>
      <c r="W183" s="35" t="s">
        <v>180</v>
      </c>
      <c r="X183" s="21"/>
      <c r="Y183" s="34" t="s">
        <v>8</v>
      </c>
    </row>
    <row r="184" spans="2:25" s="68" customFormat="1" ht="2.25" customHeight="1">
      <c r="B184" s="36"/>
      <c r="C184" s="21"/>
      <c r="D184" s="21"/>
      <c r="E184" s="21"/>
      <c r="F184" s="21"/>
      <c r="G184" s="21"/>
      <c r="H184" s="21"/>
      <c r="I184" s="21"/>
      <c r="J184" s="21"/>
      <c r="K184" s="21"/>
      <c r="L184" s="34"/>
      <c r="M184" s="36"/>
      <c r="N184" s="34"/>
      <c r="O184" s="34"/>
      <c r="P184" s="37"/>
      <c r="Q184" s="21"/>
      <c r="R184" s="21"/>
      <c r="S184" s="21"/>
      <c r="T184" s="21"/>
      <c r="U184" s="21"/>
      <c r="V184" s="21"/>
      <c r="W184" s="21"/>
      <c r="X184" s="21"/>
      <c r="Y184" s="36"/>
    </row>
    <row r="185" spans="2:25" s="68" customFormat="1" ht="12.75">
      <c r="B185" s="38" t="s">
        <v>9</v>
      </c>
      <c r="C185" s="21"/>
      <c r="D185" s="39" t="s">
        <v>9</v>
      </c>
      <c r="E185" s="40"/>
      <c r="F185" s="39" t="s">
        <v>187</v>
      </c>
      <c r="G185" s="21"/>
      <c r="H185" s="41" t="s">
        <v>190</v>
      </c>
      <c r="I185" s="21"/>
      <c r="J185" s="35" t="s">
        <v>193</v>
      </c>
      <c r="K185" s="21"/>
      <c r="L185" s="34"/>
      <c r="M185" s="36"/>
      <c r="N185" s="34"/>
      <c r="O185" s="34"/>
      <c r="P185" s="37"/>
      <c r="Q185" s="35" t="s">
        <v>193</v>
      </c>
      <c r="R185" s="21"/>
      <c r="S185" s="41" t="s">
        <v>190</v>
      </c>
      <c r="T185" s="40"/>
      <c r="U185" s="39" t="s">
        <v>187</v>
      </c>
      <c r="V185" s="21"/>
      <c r="W185" s="39" t="s">
        <v>9</v>
      </c>
      <c r="X185" s="21"/>
      <c r="Y185" s="38" t="s">
        <v>9</v>
      </c>
    </row>
    <row r="186" spans="2:25" s="68" customFormat="1" ht="12.75">
      <c r="B186" s="42" t="s">
        <v>195</v>
      </c>
      <c r="C186" s="40"/>
      <c r="D186" s="39" t="s">
        <v>186</v>
      </c>
      <c r="E186" s="40"/>
      <c r="F186" s="39" t="s">
        <v>188</v>
      </c>
      <c r="G186" s="40"/>
      <c r="H186" s="41" t="s">
        <v>191</v>
      </c>
      <c r="I186" s="21"/>
      <c r="J186" s="39" t="s">
        <v>213</v>
      </c>
      <c r="K186" s="21"/>
      <c r="L186" s="30"/>
      <c r="M186" s="43"/>
      <c r="N186" s="30"/>
      <c r="O186" s="30"/>
      <c r="P186" s="44"/>
      <c r="Q186" s="39" t="s">
        <v>213</v>
      </c>
      <c r="R186" s="40"/>
      <c r="S186" s="39" t="s">
        <v>191</v>
      </c>
      <c r="T186" s="40"/>
      <c r="U186" s="39" t="s">
        <v>188</v>
      </c>
      <c r="V186" s="40"/>
      <c r="W186" s="39" t="s">
        <v>186</v>
      </c>
      <c r="X186" s="21"/>
      <c r="Y186" s="42" t="s">
        <v>195</v>
      </c>
    </row>
    <row r="187" spans="2:25" s="68" customFormat="1" ht="12" customHeight="1">
      <c r="B187" s="42" t="s">
        <v>194</v>
      </c>
      <c r="C187" s="40"/>
      <c r="D187" s="39" t="s">
        <v>184</v>
      </c>
      <c r="E187" s="40"/>
      <c r="F187" s="39" t="s">
        <v>189</v>
      </c>
      <c r="G187" s="40"/>
      <c r="H187" s="41" t="s">
        <v>185</v>
      </c>
      <c r="I187" s="21"/>
      <c r="J187" s="39" t="s">
        <v>192</v>
      </c>
      <c r="K187" s="21"/>
      <c r="L187" s="30"/>
      <c r="M187" s="43"/>
      <c r="N187" s="30"/>
      <c r="O187" s="30"/>
      <c r="P187" s="44"/>
      <c r="Q187" s="39" t="s">
        <v>192</v>
      </c>
      <c r="R187" s="40"/>
      <c r="S187" s="39" t="s">
        <v>185</v>
      </c>
      <c r="T187" s="40"/>
      <c r="U187" s="39" t="s">
        <v>189</v>
      </c>
      <c r="V187" s="40"/>
      <c r="W187" s="39" t="s">
        <v>184</v>
      </c>
      <c r="X187" s="21"/>
      <c r="Y187" s="42" t="s">
        <v>194</v>
      </c>
    </row>
    <row r="188" spans="2:25" s="68" customFormat="1" ht="2.25" customHeight="1">
      <c r="B188" s="45"/>
      <c r="C188" s="46"/>
      <c r="D188" s="47"/>
      <c r="E188" s="46"/>
      <c r="F188" s="47"/>
      <c r="G188" s="46"/>
      <c r="H188" s="47"/>
      <c r="I188" s="46"/>
      <c r="J188" s="47"/>
      <c r="K188" s="46"/>
      <c r="L188" s="48"/>
      <c r="M188" s="48"/>
      <c r="N188" s="48"/>
      <c r="O188" s="48"/>
      <c r="P188" s="48"/>
      <c r="Q188" s="45"/>
      <c r="R188" s="46"/>
      <c r="S188" s="47"/>
      <c r="T188" s="46"/>
      <c r="U188" s="47"/>
      <c r="V188" s="46"/>
      <c r="W188" s="47"/>
      <c r="X188" s="46"/>
      <c r="Y188" s="47"/>
    </row>
    <row r="189" spans="2:25" s="77" customFormat="1" ht="12" customHeight="1">
      <c r="B189" s="72"/>
      <c r="C189" s="73"/>
      <c r="D189" s="72"/>
      <c r="E189" s="74"/>
      <c r="F189" s="72"/>
      <c r="G189" s="74"/>
      <c r="H189" s="72"/>
      <c r="I189" s="74"/>
      <c r="J189" s="72"/>
      <c r="K189" s="74"/>
      <c r="L189" s="76" t="s">
        <v>56</v>
      </c>
      <c r="M189" s="76" t="s">
        <v>57</v>
      </c>
      <c r="N189" s="109"/>
      <c r="O189" s="72"/>
      <c r="P189" s="73"/>
      <c r="Q189" s="72">
        <f>J177</f>
        <v>1040</v>
      </c>
      <c r="R189" s="73"/>
      <c r="S189" s="72">
        <f>H177</f>
        <v>-10049</v>
      </c>
      <c r="T189" s="73"/>
      <c r="U189" s="72">
        <f>F177</f>
        <v>-50848</v>
      </c>
      <c r="V189" s="73"/>
      <c r="W189" s="72">
        <f>D177</f>
        <v>-16318</v>
      </c>
      <c r="X189" s="73"/>
      <c r="Y189" s="72">
        <f>SUM(Q189:W189)</f>
        <v>-76175</v>
      </c>
    </row>
    <row r="190" spans="2:25" s="37" customFormat="1" ht="12" customHeight="1"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79" t="s">
        <v>58</v>
      </c>
      <c r="M190" s="79" t="s">
        <v>59</v>
      </c>
      <c r="N190" s="79"/>
      <c r="O190" s="108"/>
      <c r="P190" s="108"/>
      <c r="Q190" s="103">
        <f>Q191+Q192+Q193</f>
        <v>-1879</v>
      </c>
      <c r="R190" s="103"/>
      <c r="S190" s="103">
        <f>S191+S192+S193</f>
        <v>5796</v>
      </c>
      <c r="T190" s="103"/>
      <c r="U190" s="103">
        <f>U191+U192+U193</f>
        <v>7286</v>
      </c>
      <c r="V190" s="103"/>
      <c r="W190" s="103">
        <f>W191+W192+W193</f>
        <v>-4904</v>
      </c>
      <c r="X190" s="103"/>
      <c r="Y190" s="103">
        <f>Y191+Y192+Y193</f>
        <v>-652</v>
      </c>
    </row>
    <row r="191" spans="2:25" s="126" customFormat="1" ht="12" customHeight="1"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114" t="s">
        <v>158</v>
      </c>
      <c r="M191" s="114"/>
      <c r="N191" s="113" t="s">
        <v>159</v>
      </c>
      <c r="O191" s="89"/>
      <c r="P191" s="89"/>
      <c r="Q191" s="87">
        <v>0</v>
      </c>
      <c r="R191" s="87"/>
      <c r="S191" s="87">
        <v>1729</v>
      </c>
      <c r="T191" s="87"/>
      <c r="U191" s="87">
        <v>2020</v>
      </c>
      <c r="V191" s="87"/>
      <c r="W191" s="87">
        <v>123</v>
      </c>
      <c r="X191" s="87"/>
      <c r="Y191" s="87">
        <v>3872</v>
      </c>
    </row>
    <row r="192" spans="2:25" s="126" customFormat="1" ht="12" customHeight="1"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114" t="s">
        <v>160</v>
      </c>
      <c r="M192" s="114"/>
      <c r="N192" s="114" t="s">
        <v>161</v>
      </c>
      <c r="O192" s="89"/>
      <c r="P192" s="89"/>
      <c r="Q192" s="87">
        <v>0</v>
      </c>
      <c r="R192" s="87"/>
      <c r="S192" s="87">
        <v>237</v>
      </c>
      <c r="T192" s="87"/>
      <c r="U192" s="87">
        <v>2577</v>
      </c>
      <c r="V192" s="87"/>
      <c r="W192" s="87">
        <v>808</v>
      </c>
      <c r="X192" s="87"/>
      <c r="Y192" s="87">
        <v>3622</v>
      </c>
    </row>
    <row r="193" spans="2:25" s="93" customFormat="1" ht="12" customHeight="1">
      <c r="B193" s="91"/>
      <c r="C193" s="55"/>
      <c r="D193" s="91"/>
      <c r="E193" s="53"/>
      <c r="F193" s="91"/>
      <c r="G193" s="53"/>
      <c r="H193" s="91"/>
      <c r="I193" s="53"/>
      <c r="J193" s="91"/>
      <c r="K193" s="53"/>
      <c r="L193" s="92" t="s">
        <v>162</v>
      </c>
      <c r="M193" s="92"/>
      <c r="N193" s="92" t="s">
        <v>163</v>
      </c>
      <c r="O193" s="91"/>
      <c r="P193" s="55"/>
      <c r="Q193" s="91">
        <v>-1879</v>
      </c>
      <c r="R193" s="55"/>
      <c r="S193" s="91">
        <v>3830</v>
      </c>
      <c r="T193" s="55"/>
      <c r="U193" s="91">
        <v>2689</v>
      </c>
      <c r="V193" s="55"/>
      <c r="W193" s="91">
        <v>-5835</v>
      </c>
      <c r="X193" s="55"/>
      <c r="Y193" s="91">
        <v>-8146</v>
      </c>
    </row>
    <row r="194" spans="2:56" s="131" customFormat="1" ht="12" customHeight="1"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79" t="s">
        <v>58</v>
      </c>
      <c r="M194" s="79" t="s">
        <v>60</v>
      </c>
      <c r="N194" s="79"/>
      <c r="O194" s="108"/>
      <c r="P194" s="108"/>
      <c r="Q194" s="103">
        <f>Q195+Q196+Q197</f>
        <v>-7</v>
      </c>
      <c r="R194" s="103"/>
      <c r="S194" s="103">
        <f>S195+S196+S197</f>
        <v>-946</v>
      </c>
      <c r="T194" s="103"/>
      <c r="U194" s="103">
        <f>U195+U196+U197</f>
        <v>-6564</v>
      </c>
      <c r="V194" s="103"/>
      <c r="W194" s="103">
        <f>W195+W196+W197</f>
        <v>-14009</v>
      </c>
      <c r="X194" s="103"/>
      <c r="Y194" s="103">
        <f>Y195+Y196+Y197</f>
        <v>-14575</v>
      </c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0"/>
      <c r="AY194" s="130"/>
      <c r="AZ194" s="130"/>
      <c r="BA194" s="130"/>
      <c r="BB194" s="130"/>
      <c r="BC194" s="130"/>
      <c r="BD194" s="130"/>
    </row>
    <row r="195" spans="2:56" s="56" customFormat="1" ht="12" customHeight="1"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114" t="s">
        <v>158</v>
      </c>
      <c r="M195" s="113"/>
      <c r="N195" s="114" t="s">
        <v>159</v>
      </c>
      <c r="O195" s="89"/>
      <c r="P195" s="89"/>
      <c r="Q195" s="87">
        <v>0</v>
      </c>
      <c r="R195" s="87"/>
      <c r="S195" s="87">
        <v>0</v>
      </c>
      <c r="T195" s="87"/>
      <c r="U195" s="87">
        <v>0</v>
      </c>
      <c r="V195" s="87"/>
      <c r="W195" s="87">
        <v>0</v>
      </c>
      <c r="X195" s="87"/>
      <c r="Y195" s="87">
        <v>0</v>
      </c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</row>
    <row r="196" spans="2:25" s="132" customFormat="1" ht="12" customHeight="1"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114" t="s">
        <v>160</v>
      </c>
      <c r="M196" s="114"/>
      <c r="N196" s="114" t="s">
        <v>161</v>
      </c>
      <c r="O196" s="89"/>
      <c r="P196" s="89"/>
      <c r="Q196" s="87">
        <v>-1</v>
      </c>
      <c r="R196" s="87"/>
      <c r="S196" s="87">
        <v>-621</v>
      </c>
      <c r="T196" s="87"/>
      <c r="U196" s="87">
        <v>-3645</v>
      </c>
      <c r="V196" s="87"/>
      <c r="W196" s="87">
        <v>-2438</v>
      </c>
      <c r="X196" s="87"/>
      <c r="Y196" s="87">
        <v>-6705</v>
      </c>
    </row>
    <row r="197" spans="2:25" s="93" customFormat="1" ht="12" customHeight="1"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114" t="s">
        <v>162</v>
      </c>
      <c r="M197" s="114"/>
      <c r="N197" s="114" t="s">
        <v>174</v>
      </c>
      <c r="O197" s="89"/>
      <c r="P197" s="89"/>
      <c r="Q197" s="87">
        <v>-6</v>
      </c>
      <c r="R197" s="87"/>
      <c r="S197" s="87">
        <v>-325</v>
      </c>
      <c r="T197" s="87"/>
      <c r="U197" s="87">
        <v>-2919</v>
      </c>
      <c r="V197" s="87"/>
      <c r="W197" s="87">
        <v>-11571</v>
      </c>
      <c r="X197" s="87"/>
      <c r="Y197" s="87">
        <v>-7870</v>
      </c>
    </row>
    <row r="198" spans="2:25" s="68" customFormat="1" ht="12" customHeight="1">
      <c r="B198" s="133">
        <f>SUM(D198:J198)</f>
        <v>-91402</v>
      </c>
      <c r="C198" s="133"/>
      <c r="D198" s="133">
        <f>W189+W190+W194</f>
        <v>-35231</v>
      </c>
      <c r="E198" s="133"/>
      <c r="F198" s="133">
        <f>U189+U190+U194</f>
        <v>-50126</v>
      </c>
      <c r="G198" s="133"/>
      <c r="H198" s="133">
        <f>S189+S190+S194</f>
        <v>-5199</v>
      </c>
      <c r="I198" s="133"/>
      <c r="J198" s="133">
        <f>Q189+Q190+Q194</f>
        <v>-846</v>
      </c>
      <c r="K198" s="103"/>
      <c r="L198" s="134" t="s">
        <v>61</v>
      </c>
      <c r="M198" s="134" t="s">
        <v>164</v>
      </c>
      <c r="N198" s="134"/>
      <c r="O198" s="108"/>
      <c r="P198" s="108"/>
      <c r="Q198" s="103"/>
      <c r="R198" s="103"/>
      <c r="S198" s="103"/>
      <c r="T198" s="103"/>
      <c r="U198" s="103"/>
      <c r="V198" s="103"/>
      <c r="W198" s="103"/>
      <c r="X198" s="103"/>
      <c r="Y198" s="103"/>
    </row>
    <row r="199" spans="2:25" s="68" customFormat="1" ht="12" customHeight="1"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35"/>
      <c r="M199" s="135" t="s">
        <v>165</v>
      </c>
      <c r="N199" s="135"/>
      <c r="O199" s="108"/>
      <c r="P199" s="108"/>
      <c r="Q199" s="103"/>
      <c r="R199" s="103"/>
      <c r="S199" s="103"/>
      <c r="T199" s="103"/>
      <c r="U199" s="103"/>
      <c r="V199" s="103"/>
      <c r="W199" s="103"/>
      <c r="X199" s="103"/>
      <c r="Y199" s="103"/>
    </row>
    <row r="200" spans="2:56" s="67" customFormat="1" ht="12" customHeight="1" thickBot="1">
      <c r="B200" s="63"/>
      <c r="C200" s="64"/>
      <c r="D200" s="63"/>
      <c r="E200" s="64"/>
      <c r="F200" s="63"/>
      <c r="G200" s="64"/>
      <c r="H200" s="63"/>
      <c r="I200" s="64"/>
      <c r="J200" s="63"/>
      <c r="K200" s="64"/>
      <c r="L200" s="65"/>
      <c r="M200" s="65" t="s">
        <v>166</v>
      </c>
      <c r="N200" s="65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</row>
    <row r="201" spans="2:25" s="68" customFormat="1" ht="21" customHeight="1">
      <c r="B201" s="15" t="s">
        <v>31</v>
      </c>
      <c r="C201" s="15"/>
      <c r="D201" s="17"/>
      <c r="E201" s="18"/>
      <c r="F201" s="18"/>
      <c r="G201" s="18"/>
      <c r="H201" s="18"/>
      <c r="I201" s="18"/>
      <c r="J201" s="18"/>
      <c r="K201" s="18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2:25" s="68" customFormat="1" ht="3.75" customHeight="1">
      <c r="B202" s="20"/>
      <c r="C202" s="20"/>
      <c r="D202" s="20"/>
      <c r="E202" s="20"/>
      <c r="F202" s="20"/>
      <c r="G202" s="20"/>
      <c r="H202" s="20"/>
      <c r="I202" s="20"/>
      <c r="J202" s="20"/>
      <c r="K202" s="21"/>
      <c r="L202" s="22"/>
      <c r="M202" s="23"/>
      <c r="N202" s="24"/>
      <c r="O202" s="24"/>
      <c r="P202" s="25"/>
      <c r="Q202" s="20"/>
      <c r="R202" s="20"/>
      <c r="S202" s="20"/>
      <c r="T202" s="20"/>
      <c r="U202" s="20"/>
      <c r="V202" s="20"/>
      <c r="W202" s="20"/>
      <c r="X202" s="20"/>
      <c r="Y202" s="20"/>
    </row>
    <row r="203" spans="2:25" s="68" customFormat="1" ht="12.75">
      <c r="B203" s="26" t="s">
        <v>29</v>
      </c>
      <c r="C203" s="27"/>
      <c r="D203" s="27"/>
      <c r="E203" s="27"/>
      <c r="F203" s="27"/>
      <c r="G203" s="27"/>
      <c r="H203" s="27"/>
      <c r="I203" s="27"/>
      <c r="J203" s="27"/>
      <c r="K203" s="21"/>
      <c r="L203" s="28" t="s">
        <v>6</v>
      </c>
      <c r="M203" s="29"/>
      <c r="N203" s="30" t="s">
        <v>72</v>
      </c>
      <c r="O203" s="30"/>
      <c r="P203" s="31"/>
      <c r="Q203" s="34" t="s">
        <v>30</v>
      </c>
      <c r="R203" s="27"/>
      <c r="S203" s="27"/>
      <c r="T203" s="27"/>
      <c r="U203" s="27"/>
      <c r="V203" s="27"/>
      <c r="W203" s="27"/>
      <c r="X203" s="27"/>
      <c r="Y203" s="129"/>
    </row>
    <row r="204" spans="2:25" s="68" customFormat="1" ht="2.25" customHeight="1">
      <c r="B204" s="32"/>
      <c r="C204" s="32"/>
      <c r="D204" s="32"/>
      <c r="E204" s="32"/>
      <c r="F204" s="32"/>
      <c r="G204" s="32"/>
      <c r="H204" s="32"/>
      <c r="I204" s="32"/>
      <c r="J204" s="32"/>
      <c r="K204" s="33"/>
      <c r="L204" s="27"/>
      <c r="M204" s="32"/>
      <c r="N204" s="27"/>
      <c r="O204" s="27"/>
      <c r="P204" s="31"/>
      <c r="Q204" s="31"/>
      <c r="R204" s="31"/>
      <c r="S204" s="31"/>
      <c r="T204" s="31"/>
      <c r="U204" s="31"/>
      <c r="V204" s="31"/>
      <c r="W204" s="31"/>
      <c r="X204" s="31"/>
      <c r="Y204" s="31"/>
    </row>
    <row r="205" spans="2:25" s="68" customFormat="1" ht="12.75">
      <c r="B205" s="34" t="s">
        <v>8</v>
      </c>
      <c r="C205" s="21"/>
      <c r="D205" s="35" t="s">
        <v>180</v>
      </c>
      <c r="E205" s="21"/>
      <c r="F205" s="35" t="s">
        <v>181</v>
      </c>
      <c r="G205" s="21"/>
      <c r="H205" s="35" t="s">
        <v>182</v>
      </c>
      <c r="I205" s="21"/>
      <c r="J205" s="35" t="s">
        <v>183</v>
      </c>
      <c r="K205" s="21"/>
      <c r="L205" s="34"/>
      <c r="M205" s="36"/>
      <c r="N205" s="34" t="s">
        <v>73</v>
      </c>
      <c r="O205" s="34"/>
      <c r="P205" s="31"/>
      <c r="Q205" s="35" t="s">
        <v>183</v>
      </c>
      <c r="R205" s="21"/>
      <c r="S205" s="35" t="s">
        <v>182</v>
      </c>
      <c r="T205" s="21"/>
      <c r="U205" s="35" t="s">
        <v>181</v>
      </c>
      <c r="V205" s="21"/>
      <c r="W205" s="35" t="s">
        <v>180</v>
      </c>
      <c r="X205" s="21"/>
      <c r="Y205" s="34" t="s">
        <v>8</v>
      </c>
    </row>
    <row r="206" spans="2:25" s="68" customFormat="1" ht="2.25" customHeight="1">
      <c r="B206" s="36"/>
      <c r="C206" s="21"/>
      <c r="D206" s="21"/>
      <c r="E206" s="21"/>
      <c r="F206" s="21"/>
      <c r="G206" s="21"/>
      <c r="H206" s="21"/>
      <c r="I206" s="21"/>
      <c r="J206" s="21"/>
      <c r="K206" s="21"/>
      <c r="L206" s="34"/>
      <c r="M206" s="36"/>
      <c r="N206" s="34"/>
      <c r="O206" s="34"/>
      <c r="P206" s="37"/>
      <c r="Q206" s="21"/>
      <c r="R206" s="21"/>
      <c r="S206" s="21"/>
      <c r="T206" s="21"/>
      <c r="U206" s="21"/>
      <c r="V206" s="21"/>
      <c r="W206" s="21"/>
      <c r="X206" s="21"/>
      <c r="Y206" s="36"/>
    </row>
    <row r="207" spans="2:25" s="68" customFormat="1" ht="12.75">
      <c r="B207" s="38" t="s">
        <v>9</v>
      </c>
      <c r="C207" s="21"/>
      <c r="D207" s="39" t="s">
        <v>9</v>
      </c>
      <c r="E207" s="40"/>
      <c r="F207" s="39" t="s">
        <v>187</v>
      </c>
      <c r="G207" s="21"/>
      <c r="H207" s="41" t="s">
        <v>190</v>
      </c>
      <c r="I207" s="21"/>
      <c r="J207" s="35" t="s">
        <v>193</v>
      </c>
      <c r="K207" s="21"/>
      <c r="L207" s="34"/>
      <c r="M207" s="36"/>
      <c r="N207" s="34"/>
      <c r="O207" s="34"/>
      <c r="P207" s="37"/>
      <c r="Q207" s="35" t="s">
        <v>193</v>
      </c>
      <c r="R207" s="21"/>
      <c r="S207" s="41" t="s">
        <v>190</v>
      </c>
      <c r="T207" s="40"/>
      <c r="U207" s="39" t="s">
        <v>187</v>
      </c>
      <c r="V207" s="21"/>
      <c r="W207" s="39" t="s">
        <v>9</v>
      </c>
      <c r="X207" s="21"/>
      <c r="Y207" s="38" t="s">
        <v>9</v>
      </c>
    </row>
    <row r="208" spans="2:25" s="68" customFormat="1" ht="12.75">
      <c r="B208" s="42" t="s">
        <v>195</v>
      </c>
      <c r="C208" s="40"/>
      <c r="D208" s="39" t="s">
        <v>186</v>
      </c>
      <c r="E208" s="40"/>
      <c r="F208" s="39" t="s">
        <v>188</v>
      </c>
      <c r="G208" s="40"/>
      <c r="H208" s="41" t="s">
        <v>191</v>
      </c>
      <c r="I208" s="21"/>
      <c r="J208" s="39" t="s">
        <v>213</v>
      </c>
      <c r="K208" s="21"/>
      <c r="L208" s="30"/>
      <c r="M208" s="43"/>
      <c r="N208" s="30"/>
      <c r="O208" s="30"/>
      <c r="P208" s="44"/>
      <c r="Q208" s="39" t="s">
        <v>213</v>
      </c>
      <c r="R208" s="40"/>
      <c r="S208" s="39" t="s">
        <v>191</v>
      </c>
      <c r="T208" s="40"/>
      <c r="U208" s="39" t="s">
        <v>188</v>
      </c>
      <c r="V208" s="40"/>
      <c r="W208" s="39" t="s">
        <v>186</v>
      </c>
      <c r="X208" s="21"/>
      <c r="Y208" s="42" t="s">
        <v>195</v>
      </c>
    </row>
    <row r="209" spans="2:25" s="68" customFormat="1" ht="12" customHeight="1">
      <c r="B209" s="42" t="s">
        <v>194</v>
      </c>
      <c r="C209" s="40"/>
      <c r="D209" s="39" t="s">
        <v>184</v>
      </c>
      <c r="E209" s="40"/>
      <c r="F209" s="39" t="s">
        <v>189</v>
      </c>
      <c r="G209" s="40"/>
      <c r="H209" s="41" t="s">
        <v>185</v>
      </c>
      <c r="I209" s="21"/>
      <c r="J209" s="39" t="s">
        <v>192</v>
      </c>
      <c r="K209" s="21"/>
      <c r="L209" s="30"/>
      <c r="M209" s="43"/>
      <c r="N209" s="30"/>
      <c r="O209" s="30"/>
      <c r="P209" s="44"/>
      <c r="Q209" s="39" t="s">
        <v>192</v>
      </c>
      <c r="R209" s="40"/>
      <c r="S209" s="39" t="s">
        <v>185</v>
      </c>
      <c r="T209" s="40"/>
      <c r="U209" s="39" t="s">
        <v>189</v>
      </c>
      <c r="V209" s="40"/>
      <c r="W209" s="39" t="s">
        <v>184</v>
      </c>
      <c r="X209" s="21"/>
      <c r="Y209" s="42" t="s">
        <v>194</v>
      </c>
    </row>
    <row r="210" spans="2:25" s="68" customFormat="1" ht="2.25" customHeight="1">
      <c r="B210" s="45"/>
      <c r="C210" s="46"/>
      <c r="D210" s="47"/>
      <c r="E210" s="46"/>
      <c r="F210" s="47"/>
      <c r="G210" s="46"/>
      <c r="H210" s="47"/>
      <c r="I210" s="46"/>
      <c r="J210" s="47"/>
      <c r="K210" s="46"/>
      <c r="L210" s="48"/>
      <c r="M210" s="48"/>
      <c r="N210" s="48"/>
      <c r="O210" s="48"/>
      <c r="P210" s="48"/>
      <c r="Q210" s="45"/>
      <c r="R210" s="46"/>
      <c r="S210" s="47"/>
      <c r="T210" s="46"/>
      <c r="U210" s="47"/>
      <c r="V210" s="46"/>
      <c r="W210" s="47"/>
      <c r="X210" s="46"/>
      <c r="Y210" s="47"/>
    </row>
    <row r="211" spans="2:25" s="141" customFormat="1" ht="12" customHeight="1"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7" t="s">
        <v>61</v>
      </c>
      <c r="M211" s="138" t="s">
        <v>164</v>
      </c>
      <c r="N211" s="138"/>
      <c r="O211" s="139"/>
      <c r="P211" s="140"/>
      <c r="Q211" s="136">
        <f>J198</f>
        <v>-846</v>
      </c>
      <c r="R211" s="136"/>
      <c r="S211" s="136">
        <f>H198</f>
        <v>-5199</v>
      </c>
      <c r="T211" s="136"/>
      <c r="U211" s="136">
        <f>F198</f>
        <v>-50126</v>
      </c>
      <c r="V211" s="136"/>
      <c r="W211" s="136">
        <f>D198</f>
        <v>-35231</v>
      </c>
      <c r="X211" s="136"/>
      <c r="Y211" s="136">
        <f>SUM(Q211:W211)</f>
        <v>-91402</v>
      </c>
    </row>
    <row r="212" spans="2:25" s="16" customFormat="1" ht="12" customHeight="1"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42"/>
      <c r="M212" s="143" t="s">
        <v>165</v>
      </c>
      <c r="N212" s="143"/>
      <c r="O212" s="108"/>
      <c r="P212" s="108"/>
      <c r="Q212" s="103"/>
      <c r="R212" s="103"/>
      <c r="S212" s="103"/>
      <c r="T212" s="103"/>
      <c r="U212" s="103"/>
      <c r="V212" s="103"/>
      <c r="W212" s="103"/>
      <c r="X212" s="103"/>
      <c r="Y212" s="103"/>
    </row>
    <row r="213" spans="2:25" s="77" customFormat="1" ht="12" customHeight="1">
      <c r="B213" s="72"/>
      <c r="C213" s="73"/>
      <c r="D213" s="72"/>
      <c r="E213" s="74"/>
      <c r="F213" s="72"/>
      <c r="G213" s="74"/>
      <c r="H213" s="72"/>
      <c r="I213" s="74"/>
      <c r="J213" s="72"/>
      <c r="K213" s="74"/>
      <c r="L213" s="76"/>
      <c r="M213" s="76" t="s">
        <v>166</v>
      </c>
      <c r="N213" s="76"/>
      <c r="O213" s="72"/>
      <c r="P213" s="73"/>
      <c r="Q213" s="72"/>
      <c r="R213" s="73"/>
      <c r="S213" s="72"/>
      <c r="T213" s="73"/>
      <c r="U213" s="72"/>
      <c r="V213" s="73"/>
      <c r="W213" s="72"/>
      <c r="X213" s="73"/>
      <c r="Y213" s="72"/>
    </row>
    <row r="214" spans="2:25" s="148" customFormat="1" ht="12" customHeight="1">
      <c r="B214" s="144">
        <f>SUM(D214:J214)</f>
        <v>30696</v>
      </c>
      <c r="C214" s="145"/>
      <c r="D214" s="144">
        <f>D215+D217</f>
        <v>9115</v>
      </c>
      <c r="E214" s="146"/>
      <c r="F214" s="144">
        <f>F215+F217</f>
        <v>11625</v>
      </c>
      <c r="G214" s="146"/>
      <c r="H214" s="144">
        <f>H215+H217</f>
        <v>9674</v>
      </c>
      <c r="I214" s="146"/>
      <c r="J214" s="144">
        <f>J215+J217</f>
        <v>282</v>
      </c>
      <c r="K214" s="146"/>
      <c r="L214" s="147" t="s">
        <v>216</v>
      </c>
      <c r="M214" s="147" t="s">
        <v>217</v>
      </c>
      <c r="N214" s="147"/>
      <c r="O214" s="144"/>
      <c r="P214" s="145"/>
      <c r="Q214" s="144"/>
      <c r="R214" s="145"/>
      <c r="S214" s="144"/>
      <c r="T214" s="145"/>
      <c r="U214" s="144"/>
      <c r="V214" s="145"/>
      <c r="W214" s="144"/>
      <c r="X214" s="145"/>
      <c r="Y214" s="144"/>
    </row>
    <row r="215" spans="2:25" s="56" customFormat="1" ht="12" customHeight="1">
      <c r="B215" s="87">
        <f>SUM(D215:J215)</f>
        <v>30696</v>
      </c>
      <c r="C215" s="87"/>
      <c r="D215" s="87">
        <v>9115</v>
      </c>
      <c r="E215" s="87"/>
      <c r="F215" s="87">
        <v>11625</v>
      </c>
      <c r="G215" s="87"/>
      <c r="H215" s="87">
        <v>9674</v>
      </c>
      <c r="I215" s="87"/>
      <c r="J215" s="87">
        <v>282</v>
      </c>
      <c r="K215" s="87"/>
      <c r="L215" s="88" t="s">
        <v>62</v>
      </c>
      <c r="M215" s="88"/>
      <c r="N215" s="88" t="s">
        <v>63</v>
      </c>
      <c r="O215" s="89"/>
      <c r="P215" s="89"/>
      <c r="Q215" s="87"/>
      <c r="R215" s="87"/>
      <c r="S215" s="87"/>
      <c r="T215" s="87"/>
      <c r="U215" s="87"/>
      <c r="V215" s="87"/>
      <c r="W215" s="87"/>
      <c r="X215" s="87"/>
      <c r="Y215" s="87"/>
    </row>
    <row r="216" spans="2:25" s="31" customFormat="1" ht="12" customHeight="1">
      <c r="B216" s="103">
        <f>SUM(D216:J216)</f>
        <v>-20984</v>
      </c>
      <c r="C216" s="103"/>
      <c r="D216" s="103">
        <f>-D24</f>
        <v>-6490</v>
      </c>
      <c r="E216" s="103"/>
      <c r="F216" s="103">
        <f>-F24</f>
        <v>-7883</v>
      </c>
      <c r="G216" s="103"/>
      <c r="H216" s="103">
        <f>-H24</f>
        <v>-6256</v>
      </c>
      <c r="I216" s="103"/>
      <c r="J216" s="103">
        <f>-J24</f>
        <v>-355</v>
      </c>
      <c r="K216" s="103"/>
      <c r="L216" s="111" t="s">
        <v>14</v>
      </c>
      <c r="M216" s="111" t="s">
        <v>15</v>
      </c>
      <c r="N216" s="111"/>
      <c r="O216" s="108"/>
      <c r="P216" s="108"/>
      <c r="Q216" s="103"/>
      <c r="R216" s="103"/>
      <c r="S216" s="103"/>
      <c r="T216" s="103"/>
      <c r="U216" s="103"/>
      <c r="V216" s="103"/>
      <c r="W216" s="103"/>
      <c r="X216" s="103"/>
      <c r="Y216" s="103"/>
    </row>
    <row r="217" spans="2:25" s="56" customFormat="1" ht="12" customHeight="1" hidden="1">
      <c r="B217" s="87">
        <f>SUM(D217:J217)</f>
        <v>0</v>
      </c>
      <c r="C217" s="87"/>
      <c r="D217" s="87">
        <v>0</v>
      </c>
      <c r="E217" s="87"/>
      <c r="F217" s="87">
        <v>0</v>
      </c>
      <c r="G217" s="87"/>
      <c r="H217" s="87">
        <v>0</v>
      </c>
      <c r="I217" s="87"/>
      <c r="J217" s="87">
        <v>0</v>
      </c>
      <c r="K217" s="87"/>
      <c r="L217" s="114" t="s">
        <v>224</v>
      </c>
      <c r="M217" s="114"/>
      <c r="N217" s="114" t="s">
        <v>225</v>
      </c>
      <c r="O217" s="89"/>
      <c r="P217" s="89"/>
      <c r="Q217" s="87"/>
      <c r="R217" s="87"/>
      <c r="S217" s="87"/>
      <c r="T217" s="87"/>
      <c r="U217" s="87"/>
      <c r="V217" s="87"/>
      <c r="W217" s="87"/>
      <c r="X217" s="87"/>
      <c r="Y217" s="87"/>
    </row>
    <row r="218" spans="2:25" s="44" customFormat="1" ht="12" customHeight="1">
      <c r="B218" s="103">
        <f>SUM(D218:J218)</f>
        <v>-674</v>
      </c>
      <c r="C218" s="103"/>
      <c r="D218" s="103">
        <v>-1237</v>
      </c>
      <c r="E218" s="103"/>
      <c r="F218" s="103">
        <v>189</v>
      </c>
      <c r="G218" s="103"/>
      <c r="H218" s="103">
        <v>374</v>
      </c>
      <c r="I218" s="103"/>
      <c r="J218" s="103">
        <v>0</v>
      </c>
      <c r="K218" s="103"/>
      <c r="L218" s="111" t="s">
        <v>64</v>
      </c>
      <c r="M218" s="111" t="s">
        <v>167</v>
      </c>
      <c r="N218" s="111"/>
      <c r="O218" s="108"/>
      <c r="P218" s="108"/>
      <c r="Q218" s="103"/>
      <c r="R218" s="103"/>
      <c r="S218" s="103"/>
      <c r="T218" s="103"/>
      <c r="U218" s="103"/>
      <c r="V218" s="103"/>
      <c r="W218" s="103"/>
      <c r="X218" s="103"/>
      <c r="Y218" s="103"/>
    </row>
    <row r="219" spans="2:25" s="44" customFormat="1" ht="12" customHeight="1"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49"/>
      <c r="M219" s="150" t="s">
        <v>168</v>
      </c>
      <c r="N219" s="150"/>
      <c r="O219" s="108"/>
      <c r="P219" s="108"/>
      <c r="Q219" s="103"/>
      <c r="R219" s="103"/>
      <c r="S219" s="103"/>
      <c r="T219" s="103"/>
      <c r="U219" s="103"/>
      <c r="V219" s="103"/>
      <c r="W219" s="103"/>
      <c r="X219" s="103"/>
      <c r="Y219" s="103"/>
    </row>
    <row r="220" spans="11:25" s="48" customFormat="1" ht="12" customHeight="1">
      <c r="K220" s="103"/>
      <c r="L220" s="149"/>
      <c r="M220" s="150" t="s">
        <v>169</v>
      </c>
      <c r="N220" s="150"/>
      <c r="O220" s="108"/>
      <c r="P220" s="108"/>
      <c r="Q220" s="103"/>
      <c r="R220" s="103"/>
      <c r="S220" s="103"/>
      <c r="T220" s="103"/>
      <c r="U220" s="103"/>
      <c r="V220" s="103"/>
      <c r="W220" s="103"/>
      <c r="X220" s="103"/>
      <c r="Y220" s="103"/>
    </row>
    <row r="221" spans="2:56" s="31" customFormat="1" ht="12" customHeight="1">
      <c r="B221" s="163">
        <f>SUM(D221:J221)</f>
        <v>-100440</v>
      </c>
      <c r="C221" s="163"/>
      <c r="D221" s="163">
        <f>W211-D214-D216-D218</f>
        <v>-36619</v>
      </c>
      <c r="E221" s="163"/>
      <c r="F221" s="163">
        <f>U211-F214-F216-F218</f>
        <v>-54057</v>
      </c>
      <c r="G221" s="163"/>
      <c r="H221" s="163">
        <f>S211-H214-H216-H218</f>
        <v>-8991</v>
      </c>
      <c r="I221" s="163"/>
      <c r="J221" s="163">
        <f>Q211-J214-J216-J218</f>
        <v>-773</v>
      </c>
      <c r="K221" s="103"/>
      <c r="L221" s="121" t="s">
        <v>65</v>
      </c>
      <c r="M221" s="121" t="s">
        <v>170</v>
      </c>
      <c r="N221" s="121"/>
      <c r="O221" s="108"/>
      <c r="P221" s="108"/>
      <c r="Q221" s="103"/>
      <c r="R221" s="103"/>
      <c r="S221" s="103"/>
      <c r="T221" s="103"/>
      <c r="U221" s="103"/>
      <c r="V221" s="103"/>
      <c r="W221" s="103"/>
      <c r="X221" s="103"/>
      <c r="Y221" s="103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</row>
    <row r="222" spans="2:56" s="62" customFormat="1" ht="12" customHeight="1" thickBot="1">
      <c r="B222" s="151"/>
      <c r="C222" s="152"/>
      <c r="D222" s="151"/>
      <c r="E222" s="152"/>
      <c r="F222" s="151"/>
      <c r="G222" s="152"/>
      <c r="H222" s="151"/>
      <c r="I222" s="152"/>
      <c r="J222" s="151"/>
      <c r="K222" s="152"/>
      <c r="L222" s="153"/>
      <c r="M222" s="153" t="s">
        <v>171</v>
      </c>
      <c r="N222" s="153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</row>
    <row r="223" spans="2:56" s="31" customFormat="1" ht="12" customHeight="1">
      <c r="B223" s="150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</row>
    <row r="224" spans="2:56" s="31" customFormat="1" ht="12" customHeight="1">
      <c r="B224" s="157" t="s">
        <v>255</v>
      </c>
      <c r="C224" s="158" t="str">
        <f>IF(B224="(P)","Estimación provisional",IF(B224="(A)","Estimación avance",""))</f>
        <v>Estimación avance</v>
      </c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</row>
    <row r="225" spans="2:56" s="131" customFormat="1" ht="12" customHeight="1"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AJ225" s="130"/>
      <c r="AK225" s="130"/>
      <c r="AL225" s="130"/>
      <c r="AM225" s="130"/>
      <c r="AN225" s="130"/>
      <c r="AO225" s="130"/>
      <c r="AP225" s="130"/>
      <c r="AQ225" s="130"/>
      <c r="AR225" s="130"/>
      <c r="AS225" s="130"/>
      <c r="AT225" s="130"/>
      <c r="AU225" s="130"/>
      <c r="AV225" s="130"/>
      <c r="AW225" s="130"/>
      <c r="AX225" s="130"/>
      <c r="AY225" s="130"/>
      <c r="AZ225" s="130"/>
      <c r="BA225" s="130"/>
      <c r="BB225" s="130"/>
      <c r="BC225" s="130"/>
      <c r="BD225" s="130"/>
    </row>
    <row r="226" spans="2:56" s="31" customFormat="1" ht="12" customHeight="1">
      <c r="B226" s="156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</row>
    <row r="228" spans="2:25" s="9" customFormat="1" ht="12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2:25" s="9" customFormat="1" ht="12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2:25" s="9" customFormat="1" ht="12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2:25" s="9" customFormat="1" ht="12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2:25" s="9" customFormat="1" ht="12" customHeight="1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2:25" s="9" customFormat="1" ht="12" customHeight="1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2:25" s="9" customFormat="1" ht="12" customHeight="1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2:25" s="9" customFormat="1" ht="12" customHeight="1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2:25" s="9" customFormat="1" ht="12" customHeight="1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2:25" s="9" customFormat="1" ht="12" customHeight="1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2:25" s="9" customFormat="1" ht="12" customHeight="1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2:25" s="9" customFormat="1" ht="12" customHeight="1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2:56" s="12" customFormat="1" ht="12" customHeight="1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</row>
    <row r="242" spans="2:56" s="7" customFormat="1" ht="12" customHeight="1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</sheetData>
  <sheetProtection/>
  <conditionalFormatting sqref="J47 H47 F47 D47 B47">
    <cfRule type="cellIs" priority="1" dxfId="12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0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BF242"/>
  <sheetViews>
    <sheetView showGridLines="0" showRowColHeaders="0" showZeros="0" zoomScale="85" zoomScaleNormal="85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2.8515625" style="6" customWidth="1"/>
    <col min="2" max="2" width="9.28125" style="10" customWidth="1"/>
    <col min="3" max="3" width="0.5625" style="10" customWidth="1"/>
    <col min="4" max="4" width="8.28125" style="10" customWidth="1"/>
    <col min="5" max="5" width="0.5625" style="10" customWidth="1"/>
    <col min="6" max="6" width="8.8515625" style="10" customWidth="1"/>
    <col min="7" max="7" width="0.5625" style="10" customWidth="1"/>
    <col min="8" max="8" width="7.8515625" style="10" customWidth="1"/>
    <col min="9" max="9" width="0.5625" style="10" customWidth="1"/>
    <col min="10" max="10" width="10.7109375" style="10" customWidth="1"/>
    <col min="11" max="11" width="0.5625" style="10" customWidth="1"/>
    <col min="12" max="12" width="9.7109375" style="10" bestFit="1" customWidth="1"/>
    <col min="13" max="13" width="0.5625" style="10" customWidth="1"/>
    <col min="14" max="14" width="3.57421875" style="10" customWidth="1"/>
    <col min="15" max="15" width="22.28125" style="10" customWidth="1"/>
    <col min="16" max="16" width="0.5625" style="10" customWidth="1"/>
    <col min="17" max="17" width="10.8515625" style="10" customWidth="1"/>
    <col min="18" max="18" width="0.5625" style="10" customWidth="1"/>
    <col min="19" max="19" width="7.7109375" style="10" customWidth="1"/>
    <col min="20" max="20" width="0.5625" style="10" customWidth="1"/>
    <col min="21" max="21" width="8.00390625" style="10" bestFit="1" customWidth="1"/>
    <col min="22" max="22" width="0.5625" style="10" customWidth="1"/>
    <col min="23" max="23" width="7.28125" style="10" bestFit="1" customWidth="1"/>
    <col min="24" max="24" width="0.5625" style="10" customWidth="1"/>
    <col min="25" max="25" width="9.140625" style="10" customWidth="1"/>
    <col min="26" max="16384" width="11.421875" style="6" customWidth="1"/>
  </cols>
  <sheetData>
    <row r="1" ht="6" customHeight="1"/>
    <row r="2" spans="2:58" ht="24.75" customHeight="1">
      <c r="B2" s="168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169" t="s">
        <v>175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4" t="s">
        <v>231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5" t="s">
        <v>219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5" s="16" customFormat="1" ht="17.25" customHeight="1">
      <c r="B7" s="14" t="s">
        <v>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2:25" s="16" customFormat="1" ht="17.25" customHeight="1">
      <c r="B8" s="15" t="s">
        <v>74</v>
      </c>
      <c r="C8" s="15"/>
      <c r="D8" s="17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2:25" s="25" customFormat="1" ht="3.75" customHeight="1">
      <c r="B9" s="20"/>
      <c r="C9" s="20"/>
      <c r="D9" s="20"/>
      <c r="E9" s="20"/>
      <c r="F9" s="20"/>
      <c r="G9" s="20"/>
      <c r="H9" s="20"/>
      <c r="I9" s="20"/>
      <c r="J9" s="20"/>
      <c r="K9" s="21"/>
      <c r="L9" s="22"/>
      <c r="M9" s="23"/>
      <c r="N9" s="24"/>
      <c r="O9" s="24"/>
      <c r="Q9" s="20"/>
      <c r="R9" s="20"/>
      <c r="S9" s="20"/>
      <c r="T9" s="20"/>
      <c r="U9" s="20"/>
      <c r="V9" s="20"/>
      <c r="W9" s="20"/>
      <c r="X9" s="20"/>
      <c r="Y9" s="20"/>
    </row>
    <row r="10" spans="2:25" s="31" customFormat="1" ht="12" customHeight="1">
      <c r="B10" s="26" t="s">
        <v>7</v>
      </c>
      <c r="C10" s="27"/>
      <c r="D10" s="27"/>
      <c r="E10" s="27"/>
      <c r="F10" s="27"/>
      <c r="G10" s="27"/>
      <c r="H10" s="27"/>
      <c r="I10" s="27"/>
      <c r="J10" s="27"/>
      <c r="K10" s="21"/>
      <c r="L10" s="28" t="s">
        <v>6</v>
      </c>
      <c r="M10" s="29"/>
      <c r="N10" s="30" t="s">
        <v>72</v>
      </c>
      <c r="O10" s="30"/>
      <c r="Q10" s="26" t="s">
        <v>16</v>
      </c>
      <c r="R10" s="27"/>
      <c r="S10" s="27"/>
      <c r="T10" s="27"/>
      <c r="U10" s="27"/>
      <c r="V10" s="27"/>
      <c r="W10" s="27"/>
      <c r="X10" s="27"/>
      <c r="Y10" s="26"/>
    </row>
    <row r="11" spans="2:15" s="31" customFormat="1" ht="2.25" customHeight="1">
      <c r="B11" s="32"/>
      <c r="C11" s="32"/>
      <c r="D11" s="32"/>
      <c r="E11" s="32"/>
      <c r="F11" s="32"/>
      <c r="G11" s="32"/>
      <c r="H11" s="32"/>
      <c r="I11" s="32"/>
      <c r="J11" s="32"/>
      <c r="K11" s="33"/>
      <c r="L11" s="27"/>
      <c r="M11" s="32"/>
      <c r="N11" s="27"/>
      <c r="O11" s="27"/>
    </row>
    <row r="12" spans="2:25" s="31" customFormat="1" ht="11.25">
      <c r="B12" s="34" t="s">
        <v>8</v>
      </c>
      <c r="C12" s="21"/>
      <c r="D12" s="35" t="s">
        <v>180</v>
      </c>
      <c r="E12" s="21"/>
      <c r="F12" s="35" t="s">
        <v>181</v>
      </c>
      <c r="G12" s="21"/>
      <c r="H12" s="35" t="s">
        <v>182</v>
      </c>
      <c r="I12" s="21"/>
      <c r="J12" s="35" t="s">
        <v>183</v>
      </c>
      <c r="K12" s="21"/>
      <c r="L12" s="34"/>
      <c r="M12" s="36"/>
      <c r="N12" s="34" t="s">
        <v>73</v>
      </c>
      <c r="O12" s="34"/>
      <c r="Q12" s="35" t="s">
        <v>183</v>
      </c>
      <c r="R12" s="21"/>
      <c r="S12" s="35" t="s">
        <v>182</v>
      </c>
      <c r="T12" s="21"/>
      <c r="U12" s="35" t="s">
        <v>181</v>
      </c>
      <c r="V12" s="21"/>
      <c r="W12" s="35" t="s">
        <v>180</v>
      </c>
      <c r="X12" s="21"/>
      <c r="Y12" s="34" t="s">
        <v>8</v>
      </c>
    </row>
    <row r="13" spans="2:25" s="37" customFormat="1" ht="2.25" customHeight="1">
      <c r="B13" s="36"/>
      <c r="C13" s="21"/>
      <c r="D13" s="21"/>
      <c r="E13" s="21"/>
      <c r="F13" s="21"/>
      <c r="G13" s="21"/>
      <c r="H13" s="21"/>
      <c r="I13" s="21"/>
      <c r="J13" s="21"/>
      <c r="K13" s="21"/>
      <c r="L13" s="34"/>
      <c r="M13" s="36"/>
      <c r="N13" s="34"/>
      <c r="O13" s="34"/>
      <c r="Q13" s="21"/>
      <c r="R13" s="21"/>
      <c r="S13" s="21"/>
      <c r="T13" s="21"/>
      <c r="U13" s="21"/>
      <c r="V13" s="21"/>
      <c r="W13" s="21"/>
      <c r="X13" s="21"/>
      <c r="Y13" s="36"/>
    </row>
    <row r="14" spans="2:25" s="37" customFormat="1" ht="11.25">
      <c r="B14" s="38" t="s">
        <v>9</v>
      </c>
      <c r="C14" s="21"/>
      <c r="D14" s="39" t="s">
        <v>9</v>
      </c>
      <c r="E14" s="40"/>
      <c r="F14" s="39" t="s">
        <v>187</v>
      </c>
      <c r="G14" s="21"/>
      <c r="H14" s="41" t="s">
        <v>190</v>
      </c>
      <c r="I14" s="21"/>
      <c r="J14" s="35" t="s">
        <v>193</v>
      </c>
      <c r="K14" s="21"/>
      <c r="L14" s="34"/>
      <c r="M14" s="36"/>
      <c r="N14" s="34"/>
      <c r="O14" s="34"/>
      <c r="Q14" s="35" t="s">
        <v>193</v>
      </c>
      <c r="R14" s="21"/>
      <c r="S14" s="41" t="s">
        <v>190</v>
      </c>
      <c r="T14" s="40"/>
      <c r="U14" s="39" t="s">
        <v>187</v>
      </c>
      <c r="V14" s="21"/>
      <c r="W14" s="39" t="s">
        <v>9</v>
      </c>
      <c r="X14" s="21"/>
      <c r="Y14" s="38" t="s">
        <v>9</v>
      </c>
    </row>
    <row r="15" spans="2:25" s="44" customFormat="1" ht="11.25">
      <c r="B15" s="42" t="s">
        <v>195</v>
      </c>
      <c r="C15" s="40"/>
      <c r="D15" s="39" t="s">
        <v>186</v>
      </c>
      <c r="E15" s="40"/>
      <c r="F15" s="39" t="s">
        <v>188</v>
      </c>
      <c r="G15" s="40"/>
      <c r="H15" s="41" t="s">
        <v>191</v>
      </c>
      <c r="I15" s="21"/>
      <c r="J15" s="39" t="s">
        <v>213</v>
      </c>
      <c r="K15" s="21"/>
      <c r="L15" s="30"/>
      <c r="M15" s="43"/>
      <c r="N15" s="30"/>
      <c r="O15" s="30"/>
      <c r="Q15" s="39" t="s">
        <v>213</v>
      </c>
      <c r="R15" s="40"/>
      <c r="S15" s="39" t="s">
        <v>191</v>
      </c>
      <c r="T15" s="40"/>
      <c r="U15" s="39" t="s">
        <v>188</v>
      </c>
      <c r="V15" s="40"/>
      <c r="W15" s="39" t="s">
        <v>186</v>
      </c>
      <c r="X15" s="21"/>
      <c r="Y15" s="42" t="s">
        <v>195</v>
      </c>
    </row>
    <row r="16" spans="2:25" s="44" customFormat="1" ht="11.25">
      <c r="B16" s="42" t="s">
        <v>194</v>
      </c>
      <c r="C16" s="40"/>
      <c r="D16" s="39" t="s">
        <v>184</v>
      </c>
      <c r="E16" s="40"/>
      <c r="F16" s="39" t="s">
        <v>189</v>
      </c>
      <c r="G16" s="40"/>
      <c r="H16" s="41" t="s">
        <v>185</v>
      </c>
      <c r="I16" s="21"/>
      <c r="J16" s="39" t="s">
        <v>192</v>
      </c>
      <c r="K16" s="21"/>
      <c r="L16" s="30"/>
      <c r="M16" s="43"/>
      <c r="N16" s="30"/>
      <c r="O16" s="30"/>
      <c r="Q16" s="39" t="s">
        <v>192</v>
      </c>
      <c r="R16" s="40"/>
      <c r="S16" s="39" t="s">
        <v>185</v>
      </c>
      <c r="T16" s="40"/>
      <c r="U16" s="39" t="s">
        <v>189</v>
      </c>
      <c r="V16" s="40"/>
      <c r="W16" s="39" t="s">
        <v>184</v>
      </c>
      <c r="X16" s="21"/>
      <c r="Y16" s="42" t="s">
        <v>194</v>
      </c>
    </row>
    <row r="17" spans="2:25" s="48" customFormat="1" ht="2.25" customHeight="1">
      <c r="B17" s="45"/>
      <c r="C17" s="46"/>
      <c r="D17" s="47"/>
      <c r="E17" s="46"/>
      <c r="F17" s="47"/>
      <c r="G17" s="46"/>
      <c r="H17" s="47"/>
      <c r="I17" s="46"/>
      <c r="J17" s="47"/>
      <c r="K17" s="46"/>
      <c r="Q17" s="45"/>
      <c r="R17" s="46"/>
      <c r="S17" s="47"/>
      <c r="T17" s="46"/>
      <c r="U17" s="47"/>
      <c r="V17" s="46"/>
      <c r="W17" s="47"/>
      <c r="X17" s="46"/>
      <c r="Y17" s="47"/>
    </row>
    <row r="18" spans="2:56" s="31" customFormat="1" ht="12" customHeight="1">
      <c r="B18" s="49"/>
      <c r="C18" s="50"/>
      <c r="D18" s="49"/>
      <c r="E18" s="50"/>
      <c r="F18" s="49"/>
      <c r="G18" s="50"/>
      <c r="H18" s="49"/>
      <c r="I18" s="50"/>
      <c r="J18" s="49"/>
      <c r="K18" s="50"/>
      <c r="L18" s="37" t="s">
        <v>10</v>
      </c>
      <c r="M18" s="37" t="s">
        <v>11</v>
      </c>
      <c r="N18" s="37"/>
      <c r="O18" s="37"/>
      <c r="P18" s="51"/>
      <c r="Q18" s="49">
        <f>SUM(Q19:Q21)</f>
        <v>9524</v>
      </c>
      <c r="R18" s="51"/>
      <c r="S18" s="49">
        <f>SUM(S19:S21)</f>
        <v>22851</v>
      </c>
      <c r="T18" s="51"/>
      <c r="U18" s="49">
        <f>SUM(U19:U21)</f>
        <v>44372</v>
      </c>
      <c r="V18" s="51"/>
      <c r="W18" s="49">
        <f>SUM(W19:W21)</f>
        <v>24720</v>
      </c>
      <c r="X18" s="51"/>
      <c r="Y18" s="49">
        <f>SUM(Q18:W18)</f>
        <v>101467</v>
      </c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</row>
    <row r="19" spans="2:56" s="56" customFormat="1" ht="12" customHeight="1">
      <c r="B19" s="52"/>
      <c r="C19" s="53"/>
      <c r="D19" s="52"/>
      <c r="E19" s="53"/>
      <c r="F19" s="52"/>
      <c r="G19" s="53"/>
      <c r="H19" s="52"/>
      <c r="I19" s="53"/>
      <c r="J19" s="52"/>
      <c r="K19" s="53"/>
      <c r="L19" s="54" t="s">
        <v>66</v>
      </c>
      <c r="M19" s="54"/>
      <c r="N19" s="54" t="s">
        <v>67</v>
      </c>
      <c r="O19" s="54"/>
      <c r="P19" s="55"/>
      <c r="Q19" s="55">
        <v>313</v>
      </c>
      <c r="R19" s="55"/>
      <c r="S19" s="55">
        <v>2789</v>
      </c>
      <c r="T19" s="55"/>
      <c r="U19" s="55">
        <v>1559</v>
      </c>
      <c r="V19" s="55"/>
      <c r="W19" s="55">
        <v>1826</v>
      </c>
      <c r="X19" s="55"/>
      <c r="Y19" s="55">
        <f>SUM(Q19:W19)</f>
        <v>6487</v>
      </c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</row>
    <row r="20" spans="2:56" s="56" customFormat="1" ht="12" customHeight="1">
      <c r="B20" s="52"/>
      <c r="C20" s="53"/>
      <c r="D20" s="52"/>
      <c r="E20" s="53"/>
      <c r="F20" s="52"/>
      <c r="G20" s="53"/>
      <c r="H20" s="52"/>
      <c r="I20" s="53"/>
      <c r="J20" s="52"/>
      <c r="K20" s="53"/>
      <c r="L20" s="54" t="s">
        <v>68</v>
      </c>
      <c r="M20" s="54"/>
      <c r="N20" s="54" t="s">
        <v>69</v>
      </c>
      <c r="O20" s="54"/>
      <c r="P20" s="55"/>
      <c r="Q20" s="55">
        <v>0</v>
      </c>
      <c r="R20" s="55"/>
      <c r="S20" s="55">
        <v>150</v>
      </c>
      <c r="T20" s="55"/>
      <c r="U20" s="55">
        <v>0</v>
      </c>
      <c r="V20" s="55"/>
      <c r="W20" s="55">
        <v>0</v>
      </c>
      <c r="X20" s="55"/>
      <c r="Y20" s="55">
        <f>SUM(Q20:W20)</f>
        <v>150</v>
      </c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</row>
    <row r="21" spans="2:56" s="56" customFormat="1" ht="12" customHeight="1">
      <c r="B21" s="52"/>
      <c r="C21" s="53"/>
      <c r="D21" s="52"/>
      <c r="E21" s="53"/>
      <c r="F21" s="52"/>
      <c r="G21" s="53"/>
      <c r="H21" s="52"/>
      <c r="I21" s="53"/>
      <c r="J21" s="52"/>
      <c r="K21" s="53"/>
      <c r="L21" s="54" t="s">
        <v>70</v>
      </c>
      <c r="M21" s="54"/>
      <c r="N21" s="54" t="s">
        <v>71</v>
      </c>
      <c r="O21" s="54"/>
      <c r="P21" s="55"/>
      <c r="Q21" s="55">
        <v>9211</v>
      </c>
      <c r="R21" s="55"/>
      <c r="S21" s="55">
        <v>19912</v>
      </c>
      <c r="T21" s="55"/>
      <c r="U21" s="55">
        <v>42813</v>
      </c>
      <c r="V21" s="55"/>
      <c r="W21" s="55">
        <v>22894</v>
      </c>
      <c r="X21" s="55"/>
      <c r="Y21" s="55">
        <f>SUM(Q21:W21)</f>
        <v>94830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</row>
    <row r="22" spans="2:56" s="31" customFormat="1" ht="12" customHeight="1">
      <c r="B22" s="49">
        <f>SUM(D22:J22)</f>
        <v>27138</v>
      </c>
      <c r="C22" s="50"/>
      <c r="D22" s="49">
        <v>5983</v>
      </c>
      <c r="E22" s="50"/>
      <c r="F22" s="49">
        <v>9213</v>
      </c>
      <c r="G22" s="50"/>
      <c r="H22" s="49">
        <v>9203</v>
      </c>
      <c r="I22" s="50"/>
      <c r="J22" s="49">
        <v>2739</v>
      </c>
      <c r="K22" s="50"/>
      <c r="L22" s="37" t="s">
        <v>12</v>
      </c>
      <c r="M22" s="37" t="s">
        <v>13</v>
      </c>
      <c r="N22" s="54"/>
      <c r="O22" s="37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</row>
    <row r="23" spans="2:56" s="62" customFormat="1" ht="12" customHeight="1">
      <c r="B23" s="57">
        <f>SUM(D23:J23)</f>
        <v>74329</v>
      </c>
      <c r="C23" s="58"/>
      <c r="D23" s="57">
        <f>W18-D22</f>
        <v>18737</v>
      </c>
      <c r="E23" s="58"/>
      <c r="F23" s="57">
        <f>U18-F22</f>
        <v>35159</v>
      </c>
      <c r="G23" s="58"/>
      <c r="H23" s="57">
        <f>S18-H22</f>
        <v>13648</v>
      </c>
      <c r="I23" s="58"/>
      <c r="J23" s="57">
        <f>Q18-J22</f>
        <v>6785</v>
      </c>
      <c r="K23" s="58"/>
      <c r="L23" s="59" t="s">
        <v>176</v>
      </c>
      <c r="M23" s="59" t="s">
        <v>177</v>
      </c>
      <c r="N23" s="60"/>
      <c r="O23" s="59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</row>
    <row r="24" spans="2:56" s="31" customFormat="1" ht="12" customHeight="1">
      <c r="B24" s="49">
        <f>SUM(D24:J24)</f>
        <v>9506</v>
      </c>
      <c r="C24" s="50"/>
      <c r="D24" s="49">
        <v>3686</v>
      </c>
      <c r="E24" s="50"/>
      <c r="F24" s="49">
        <v>2964</v>
      </c>
      <c r="G24" s="50"/>
      <c r="H24" s="49">
        <v>2486</v>
      </c>
      <c r="I24" s="50"/>
      <c r="J24" s="49">
        <v>370</v>
      </c>
      <c r="K24" s="50"/>
      <c r="L24" s="37" t="s">
        <v>14</v>
      </c>
      <c r="M24" s="37" t="s">
        <v>15</v>
      </c>
      <c r="N24" s="37"/>
      <c r="O24" s="37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</row>
    <row r="25" spans="2:56" s="67" customFormat="1" ht="12" customHeight="1" thickBot="1">
      <c r="B25" s="63">
        <f>SUM(D25:J25)</f>
        <v>64823</v>
      </c>
      <c r="C25" s="64"/>
      <c r="D25" s="63">
        <f>D23-D24</f>
        <v>15051</v>
      </c>
      <c r="E25" s="64"/>
      <c r="F25" s="63">
        <f>F23-F24</f>
        <v>32195</v>
      </c>
      <c r="G25" s="64"/>
      <c r="H25" s="63">
        <f>H23-H24</f>
        <v>11162</v>
      </c>
      <c r="I25" s="64"/>
      <c r="J25" s="63">
        <f>J23-J24</f>
        <v>6415</v>
      </c>
      <c r="K25" s="64"/>
      <c r="L25" s="65" t="s">
        <v>178</v>
      </c>
      <c r="M25" s="65" t="s">
        <v>179</v>
      </c>
      <c r="N25" s="65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</row>
    <row r="26" spans="2:25" s="68" customFormat="1" ht="21" customHeight="1">
      <c r="B26" s="15" t="s">
        <v>24</v>
      </c>
      <c r="C26" s="15"/>
      <c r="D26" s="17"/>
      <c r="E26" s="18"/>
      <c r="F26" s="18"/>
      <c r="G26" s="18"/>
      <c r="H26" s="18"/>
      <c r="I26" s="18"/>
      <c r="J26" s="18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2:25" s="68" customFormat="1" ht="3.75" customHeight="1">
      <c r="B27" s="20"/>
      <c r="C27" s="20"/>
      <c r="D27" s="20"/>
      <c r="E27" s="20"/>
      <c r="F27" s="20"/>
      <c r="G27" s="20"/>
      <c r="H27" s="20"/>
      <c r="I27" s="20"/>
      <c r="J27" s="20"/>
      <c r="K27" s="21"/>
      <c r="L27" s="22"/>
      <c r="M27" s="23"/>
      <c r="N27" s="24"/>
      <c r="O27" s="24"/>
      <c r="P27" s="25"/>
      <c r="Q27" s="20"/>
      <c r="R27" s="20"/>
      <c r="S27" s="20"/>
      <c r="T27" s="20"/>
      <c r="U27" s="20"/>
      <c r="V27" s="20"/>
      <c r="W27" s="20"/>
      <c r="X27" s="20"/>
      <c r="Y27" s="20"/>
    </row>
    <row r="28" spans="2:25" s="31" customFormat="1" ht="12" customHeight="1">
      <c r="B28" s="26" t="s">
        <v>7</v>
      </c>
      <c r="C28" s="27"/>
      <c r="D28" s="27"/>
      <c r="E28" s="27"/>
      <c r="F28" s="27"/>
      <c r="G28" s="27"/>
      <c r="H28" s="27"/>
      <c r="I28" s="27"/>
      <c r="J28" s="27"/>
      <c r="K28" s="21"/>
      <c r="L28" s="28" t="s">
        <v>6</v>
      </c>
      <c r="M28" s="29"/>
      <c r="N28" s="30" t="s">
        <v>72</v>
      </c>
      <c r="O28" s="30"/>
      <c r="Q28" s="26" t="s">
        <v>16</v>
      </c>
      <c r="R28" s="27"/>
      <c r="S28" s="27"/>
      <c r="T28" s="27"/>
      <c r="U28" s="27"/>
      <c r="V28" s="27"/>
      <c r="W28" s="27"/>
      <c r="X28" s="27"/>
      <c r="Y28" s="26"/>
    </row>
    <row r="29" spans="2:15" s="31" customFormat="1" ht="2.25" customHeight="1">
      <c r="B29" s="32"/>
      <c r="C29" s="32"/>
      <c r="D29" s="32"/>
      <c r="E29" s="32"/>
      <c r="F29" s="32"/>
      <c r="G29" s="32"/>
      <c r="H29" s="32"/>
      <c r="I29" s="32"/>
      <c r="J29" s="32"/>
      <c r="K29" s="33"/>
      <c r="L29" s="27"/>
      <c r="M29" s="32"/>
      <c r="N29" s="27"/>
      <c r="O29" s="27"/>
    </row>
    <row r="30" spans="2:25" s="31" customFormat="1" ht="11.25">
      <c r="B30" s="34" t="s">
        <v>8</v>
      </c>
      <c r="C30" s="21"/>
      <c r="D30" s="35" t="s">
        <v>180</v>
      </c>
      <c r="E30" s="21"/>
      <c r="F30" s="35" t="s">
        <v>181</v>
      </c>
      <c r="G30" s="21"/>
      <c r="H30" s="35" t="s">
        <v>182</v>
      </c>
      <c r="I30" s="21"/>
      <c r="J30" s="35" t="s">
        <v>183</v>
      </c>
      <c r="K30" s="21"/>
      <c r="L30" s="34"/>
      <c r="M30" s="36"/>
      <c r="N30" s="34" t="s">
        <v>73</v>
      </c>
      <c r="O30" s="34"/>
      <c r="Q30" s="35" t="s">
        <v>183</v>
      </c>
      <c r="R30" s="21"/>
      <c r="S30" s="35" t="s">
        <v>182</v>
      </c>
      <c r="T30" s="21"/>
      <c r="U30" s="35" t="s">
        <v>181</v>
      </c>
      <c r="V30" s="21"/>
      <c r="W30" s="35" t="s">
        <v>180</v>
      </c>
      <c r="X30" s="21"/>
      <c r="Y30" s="34" t="s">
        <v>8</v>
      </c>
    </row>
    <row r="31" spans="2:25" s="37" customFormat="1" ht="2.25" customHeight="1">
      <c r="B31" s="36"/>
      <c r="C31" s="21"/>
      <c r="D31" s="21"/>
      <c r="E31" s="21"/>
      <c r="F31" s="21"/>
      <c r="G31" s="21"/>
      <c r="H31" s="21"/>
      <c r="I31" s="21"/>
      <c r="J31" s="21"/>
      <c r="K31" s="21"/>
      <c r="L31" s="34"/>
      <c r="M31" s="36"/>
      <c r="N31" s="34"/>
      <c r="O31" s="34"/>
      <c r="Q31" s="21"/>
      <c r="R31" s="21"/>
      <c r="S31" s="21"/>
      <c r="T31" s="21"/>
      <c r="U31" s="21"/>
      <c r="V31" s="21"/>
      <c r="W31" s="21"/>
      <c r="X31" s="21"/>
      <c r="Y31" s="36"/>
    </row>
    <row r="32" spans="2:25" s="37" customFormat="1" ht="11.25">
      <c r="B32" s="38" t="s">
        <v>9</v>
      </c>
      <c r="C32" s="21"/>
      <c r="D32" s="39" t="s">
        <v>9</v>
      </c>
      <c r="E32" s="40"/>
      <c r="F32" s="39" t="s">
        <v>187</v>
      </c>
      <c r="G32" s="21"/>
      <c r="H32" s="41" t="s">
        <v>190</v>
      </c>
      <c r="I32" s="21"/>
      <c r="J32" s="35" t="s">
        <v>193</v>
      </c>
      <c r="K32" s="21"/>
      <c r="L32" s="34"/>
      <c r="M32" s="36"/>
      <c r="N32" s="34"/>
      <c r="O32" s="34"/>
      <c r="Q32" s="35" t="s">
        <v>193</v>
      </c>
      <c r="R32" s="21"/>
      <c r="S32" s="41" t="s">
        <v>190</v>
      </c>
      <c r="T32" s="40"/>
      <c r="U32" s="39" t="s">
        <v>187</v>
      </c>
      <c r="V32" s="21"/>
      <c r="W32" s="39" t="s">
        <v>9</v>
      </c>
      <c r="X32" s="21"/>
      <c r="Y32" s="38" t="s">
        <v>9</v>
      </c>
    </row>
    <row r="33" spans="2:25" s="44" customFormat="1" ht="11.25">
      <c r="B33" s="42" t="s">
        <v>195</v>
      </c>
      <c r="C33" s="40"/>
      <c r="D33" s="39" t="s">
        <v>186</v>
      </c>
      <c r="E33" s="40"/>
      <c r="F33" s="39" t="s">
        <v>188</v>
      </c>
      <c r="G33" s="40"/>
      <c r="H33" s="41" t="s">
        <v>191</v>
      </c>
      <c r="I33" s="21"/>
      <c r="J33" s="39" t="s">
        <v>213</v>
      </c>
      <c r="K33" s="21"/>
      <c r="L33" s="30"/>
      <c r="M33" s="43"/>
      <c r="N33" s="30"/>
      <c r="O33" s="30"/>
      <c r="Q33" s="39" t="s">
        <v>213</v>
      </c>
      <c r="R33" s="40"/>
      <c r="S33" s="39" t="s">
        <v>191</v>
      </c>
      <c r="T33" s="40"/>
      <c r="U33" s="39" t="s">
        <v>188</v>
      </c>
      <c r="V33" s="40"/>
      <c r="W33" s="39" t="s">
        <v>186</v>
      </c>
      <c r="X33" s="21"/>
      <c r="Y33" s="42" t="s">
        <v>195</v>
      </c>
    </row>
    <row r="34" spans="2:25" s="44" customFormat="1" ht="11.25">
      <c r="B34" s="42" t="s">
        <v>194</v>
      </c>
      <c r="C34" s="40"/>
      <c r="D34" s="39" t="s">
        <v>184</v>
      </c>
      <c r="E34" s="40"/>
      <c r="F34" s="39" t="s">
        <v>189</v>
      </c>
      <c r="G34" s="40"/>
      <c r="H34" s="41" t="s">
        <v>185</v>
      </c>
      <c r="I34" s="21"/>
      <c r="J34" s="39" t="s">
        <v>192</v>
      </c>
      <c r="K34" s="21"/>
      <c r="L34" s="30"/>
      <c r="M34" s="43"/>
      <c r="N34" s="30"/>
      <c r="O34" s="30"/>
      <c r="Q34" s="39" t="s">
        <v>192</v>
      </c>
      <c r="R34" s="40"/>
      <c r="S34" s="39" t="s">
        <v>185</v>
      </c>
      <c r="T34" s="40"/>
      <c r="U34" s="39" t="s">
        <v>189</v>
      </c>
      <c r="V34" s="40"/>
      <c r="W34" s="39" t="s">
        <v>184</v>
      </c>
      <c r="X34" s="21"/>
      <c r="Y34" s="42" t="s">
        <v>194</v>
      </c>
    </row>
    <row r="35" spans="2:25" s="68" customFormat="1" ht="2.25" customHeight="1">
      <c r="B35" s="45"/>
      <c r="C35" s="46"/>
      <c r="D35" s="47"/>
      <c r="E35" s="46"/>
      <c r="F35" s="47"/>
      <c r="G35" s="46"/>
      <c r="H35" s="47"/>
      <c r="I35" s="46"/>
      <c r="J35" s="47"/>
      <c r="K35" s="46"/>
      <c r="L35" s="48"/>
      <c r="M35" s="48"/>
      <c r="N35" s="48"/>
      <c r="O35" s="48"/>
      <c r="P35" s="48"/>
      <c r="Q35" s="45"/>
      <c r="R35" s="46"/>
      <c r="S35" s="47"/>
      <c r="T35" s="46"/>
      <c r="U35" s="47"/>
      <c r="V35" s="46"/>
      <c r="W35" s="47"/>
      <c r="X35" s="46"/>
      <c r="Y35" s="47"/>
    </row>
    <row r="36" spans="2:25" s="68" customFormat="1" ht="12" customHeight="1">
      <c r="B36" s="49"/>
      <c r="C36" s="50"/>
      <c r="D36" s="49"/>
      <c r="E36" s="50"/>
      <c r="F36" s="49"/>
      <c r="G36" s="50"/>
      <c r="H36" s="49"/>
      <c r="I36" s="50"/>
      <c r="J36" s="49"/>
      <c r="K36" s="50"/>
      <c r="L36" s="69" t="s">
        <v>176</v>
      </c>
      <c r="M36" s="70" t="s">
        <v>177</v>
      </c>
      <c r="N36" s="71"/>
      <c r="O36" s="37"/>
      <c r="P36" s="51"/>
      <c r="Q36" s="51">
        <f>J23</f>
        <v>6785</v>
      </c>
      <c r="R36" s="51"/>
      <c r="S36" s="51">
        <f>H23</f>
        <v>13648</v>
      </c>
      <c r="T36" s="51"/>
      <c r="U36" s="51">
        <f>F23</f>
        <v>35159</v>
      </c>
      <c r="V36" s="51"/>
      <c r="W36" s="51">
        <f>D23</f>
        <v>18737</v>
      </c>
      <c r="X36" s="51"/>
      <c r="Y36" s="51">
        <f>SUM(Q36:W36)</f>
        <v>74329</v>
      </c>
    </row>
    <row r="37" spans="2:25" s="77" customFormat="1" ht="12" customHeight="1">
      <c r="B37" s="72"/>
      <c r="C37" s="73"/>
      <c r="D37" s="72"/>
      <c r="E37" s="74"/>
      <c r="F37" s="72"/>
      <c r="G37" s="74"/>
      <c r="H37" s="72"/>
      <c r="I37" s="74"/>
      <c r="J37" s="72"/>
      <c r="K37" s="74"/>
      <c r="L37" s="75" t="s">
        <v>178</v>
      </c>
      <c r="M37" s="76" t="s">
        <v>179</v>
      </c>
      <c r="N37" s="72"/>
      <c r="O37" s="72"/>
      <c r="P37" s="73"/>
      <c r="Q37" s="72">
        <f>J25</f>
        <v>6415</v>
      </c>
      <c r="R37" s="73"/>
      <c r="S37" s="72">
        <f>H25</f>
        <v>11162</v>
      </c>
      <c r="T37" s="73"/>
      <c r="U37" s="72">
        <f>F25</f>
        <v>32195</v>
      </c>
      <c r="V37" s="73"/>
      <c r="W37" s="72">
        <f>D25</f>
        <v>15051</v>
      </c>
      <c r="X37" s="73"/>
      <c r="Y37" s="72">
        <f>SUM(Q37:W37)</f>
        <v>64823</v>
      </c>
    </row>
    <row r="38" spans="2:25" s="68" customFormat="1" ht="12" customHeight="1">
      <c r="B38" s="78">
        <f>SUM(D38:J38)</f>
        <v>64728</v>
      </c>
      <c r="C38" s="51"/>
      <c r="D38" s="78">
        <f>D39+D40</f>
        <v>15024</v>
      </c>
      <c r="E38" s="50"/>
      <c r="F38" s="78">
        <f>F39+F40</f>
        <v>32143</v>
      </c>
      <c r="G38" s="50"/>
      <c r="H38" s="78">
        <f>H39+H40</f>
        <v>11161</v>
      </c>
      <c r="I38" s="50"/>
      <c r="J38" s="78">
        <f>J39+J40</f>
        <v>6400</v>
      </c>
      <c r="K38" s="50"/>
      <c r="L38" s="79" t="s">
        <v>17</v>
      </c>
      <c r="M38" s="79" t="s">
        <v>18</v>
      </c>
      <c r="N38" s="79"/>
      <c r="O38" s="37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2:25" s="68" customFormat="1" ht="12" customHeight="1">
      <c r="B39" s="80">
        <f>SUM(D39:J39)</f>
        <v>49823</v>
      </c>
      <c r="C39" s="81"/>
      <c r="D39" s="80">
        <v>11191</v>
      </c>
      <c r="E39" s="82"/>
      <c r="F39" s="80">
        <v>25156</v>
      </c>
      <c r="G39" s="82"/>
      <c r="H39" s="80">
        <v>8434</v>
      </c>
      <c r="I39" s="82"/>
      <c r="J39" s="80">
        <v>5042</v>
      </c>
      <c r="K39" s="82"/>
      <c r="L39" s="69" t="s">
        <v>76</v>
      </c>
      <c r="M39" s="69"/>
      <c r="N39" s="69" t="s">
        <v>77</v>
      </c>
      <c r="O39" s="37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2:25" s="68" customFormat="1" ht="12" customHeight="1">
      <c r="B40" s="49">
        <f>SUM(D40:J40)</f>
        <v>14905</v>
      </c>
      <c r="C40" s="51"/>
      <c r="D40" s="49">
        <f>D42+D43</f>
        <v>3833</v>
      </c>
      <c r="E40" s="50"/>
      <c r="F40" s="49">
        <f>F42+F43</f>
        <v>6987</v>
      </c>
      <c r="G40" s="50"/>
      <c r="H40" s="49">
        <f>H42+H43</f>
        <v>2727</v>
      </c>
      <c r="I40" s="50"/>
      <c r="J40" s="49">
        <f>J42+J43</f>
        <v>1358</v>
      </c>
      <c r="K40" s="50"/>
      <c r="L40" s="79" t="s">
        <v>78</v>
      </c>
      <c r="M40" s="79"/>
      <c r="N40" s="79" t="s">
        <v>79</v>
      </c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2:25" s="86" customFormat="1" ht="12" customHeight="1">
      <c r="B41" s="83"/>
      <c r="C41" s="84"/>
      <c r="D41" s="83"/>
      <c r="E41" s="84"/>
      <c r="F41" s="83"/>
      <c r="G41" s="84"/>
      <c r="H41" s="83"/>
      <c r="I41" s="84"/>
      <c r="J41" s="83"/>
      <c r="K41" s="84"/>
      <c r="L41" s="79"/>
      <c r="M41" s="79"/>
      <c r="N41" s="85" t="s">
        <v>80</v>
      </c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2:25" s="90" customFormat="1" ht="12" customHeight="1">
      <c r="B42" s="87">
        <f>SUM(D42:J42)</f>
        <v>9604</v>
      </c>
      <c r="C42" s="87"/>
      <c r="D42" s="87">
        <v>1385</v>
      </c>
      <c r="E42" s="87"/>
      <c r="F42" s="87">
        <v>4411</v>
      </c>
      <c r="G42" s="87"/>
      <c r="H42" s="87">
        <v>2524</v>
      </c>
      <c r="I42" s="87"/>
      <c r="J42" s="87">
        <v>1284</v>
      </c>
      <c r="K42" s="87"/>
      <c r="L42" s="88" t="s">
        <v>81</v>
      </c>
      <c r="M42" s="88" t="s">
        <v>82</v>
      </c>
      <c r="N42" s="54" t="s">
        <v>82</v>
      </c>
      <c r="O42" s="54"/>
      <c r="P42" s="89"/>
      <c r="Q42" s="87"/>
      <c r="R42" s="87"/>
      <c r="S42" s="87"/>
      <c r="T42" s="87"/>
      <c r="U42" s="87"/>
      <c r="V42" s="87"/>
      <c r="W42" s="87"/>
      <c r="X42" s="87"/>
      <c r="Y42" s="87"/>
    </row>
    <row r="43" spans="2:25" s="93" customFormat="1" ht="12" customHeight="1">
      <c r="B43" s="91">
        <f>SUM(D43:J43)</f>
        <v>5301</v>
      </c>
      <c r="C43" s="55"/>
      <c r="D43" s="91">
        <v>2448</v>
      </c>
      <c r="E43" s="53"/>
      <c r="F43" s="91">
        <v>2576</v>
      </c>
      <c r="G43" s="53"/>
      <c r="H43" s="91">
        <v>203</v>
      </c>
      <c r="I43" s="53"/>
      <c r="J43" s="91">
        <v>74</v>
      </c>
      <c r="K43" s="53"/>
      <c r="L43" s="92" t="s">
        <v>83</v>
      </c>
      <c r="M43" s="92"/>
      <c r="N43" s="92" t="s">
        <v>84</v>
      </c>
      <c r="O43" s="91"/>
      <c r="P43" s="55"/>
      <c r="Q43" s="91"/>
      <c r="R43" s="55"/>
      <c r="S43" s="91"/>
      <c r="T43" s="55"/>
      <c r="U43" s="91"/>
      <c r="V43" s="55"/>
      <c r="W43" s="91"/>
      <c r="X43" s="55"/>
      <c r="Y43" s="91"/>
    </row>
    <row r="44" spans="2:25" s="68" customFormat="1" ht="12" customHeight="1">
      <c r="B44" s="78">
        <f>SUM(D44:J44)</f>
        <v>95</v>
      </c>
      <c r="C44" s="51"/>
      <c r="D44" s="78">
        <v>27</v>
      </c>
      <c r="E44" s="50"/>
      <c r="F44" s="78">
        <v>52</v>
      </c>
      <c r="G44" s="50"/>
      <c r="H44" s="78">
        <v>1</v>
      </c>
      <c r="I44" s="50"/>
      <c r="J44" s="78">
        <v>15</v>
      </c>
      <c r="K44" s="50"/>
      <c r="L44" s="21" t="s">
        <v>88</v>
      </c>
      <c r="M44" s="21"/>
      <c r="N44" s="21" t="s">
        <v>89</v>
      </c>
      <c r="O44" s="78"/>
      <c r="P44" s="51"/>
      <c r="Q44" s="78"/>
      <c r="R44" s="51"/>
      <c r="S44" s="78"/>
      <c r="T44" s="51"/>
      <c r="U44" s="78"/>
      <c r="V44" s="51"/>
      <c r="W44" s="78"/>
      <c r="X44" s="51"/>
      <c r="Y44" s="78"/>
    </row>
    <row r="45" spans="2:25" s="68" customFormat="1" ht="12" customHeight="1">
      <c r="B45" s="78"/>
      <c r="C45" s="81"/>
      <c r="D45" s="78"/>
      <c r="E45" s="82"/>
      <c r="F45" s="78"/>
      <c r="G45" s="82"/>
      <c r="H45" s="78"/>
      <c r="I45" s="82"/>
      <c r="J45" s="78"/>
      <c r="K45" s="82"/>
      <c r="L45" s="21"/>
      <c r="M45" s="21"/>
      <c r="N45" s="21" t="s">
        <v>90</v>
      </c>
      <c r="O45" s="78"/>
      <c r="P45" s="81"/>
      <c r="Q45" s="78"/>
      <c r="R45" s="81"/>
      <c r="S45" s="78"/>
      <c r="T45" s="81"/>
      <c r="U45" s="78"/>
      <c r="V45" s="81"/>
      <c r="W45" s="78"/>
      <c r="X45" s="81"/>
      <c r="Y45" s="78"/>
    </row>
    <row r="46" spans="11:25" s="68" customFormat="1" ht="12" customHeight="1">
      <c r="K46" s="94"/>
      <c r="L46" s="79" t="s">
        <v>94</v>
      </c>
      <c r="M46" s="95"/>
      <c r="N46" s="79" t="s">
        <v>95</v>
      </c>
      <c r="O46" s="96"/>
      <c r="P46" s="96"/>
      <c r="Q46" s="94"/>
      <c r="R46" s="94"/>
      <c r="S46" s="94"/>
      <c r="T46" s="94"/>
      <c r="U46" s="94"/>
      <c r="V46" s="94"/>
      <c r="W46" s="94"/>
      <c r="X46" s="94"/>
      <c r="Y46" s="94"/>
    </row>
    <row r="47" spans="2:56" s="62" customFormat="1" ht="12" customHeight="1">
      <c r="B47" s="97">
        <f>SUM(D47:J47)</f>
        <v>9506</v>
      </c>
      <c r="C47" s="97"/>
      <c r="D47" s="97">
        <f>W36-D38-D44</f>
        <v>3686</v>
      </c>
      <c r="E47" s="97"/>
      <c r="F47" s="97">
        <f>U36-F38-F44</f>
        <v>2964</v>
      </c>
      <c r="G47" s="97"/>
      <c r="H47" s="97">
        <f>S36-H38-H44</f>
        <v>2486</v>
      </c>
      <c r="I47" s="97"/>
      <c r="J47" s="97">
        <f>Q36-J38-J44</f>
        <v>370</v>
      </c>
      <c r="K47" s="98"/>
      <c r="L47" s="99" t="s">
        <v>19</v>
      </c>
      <c r="M47" s="100" t="s">
        <v>20</v>
      </c>
      <c r="N47" s="101"/>
      <c r="O47" s="102"/>
      <c r="P47" s="102"/>
      <c r="Q47" s="98"/>
      <c r="R47" s="98"/>
      <c r="S47" s="98"/>
      <c r="T47" s="98"/>
      <c r="U47" s="98"/>
      <c r="V47" s="98"/>
      <c r="W47" s="98"/>
      <c r="X47" s="98"/>
      <c r="Y47" s="98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</row>
    <row r="48" spans="2:56" s="67" customFormat="1" ht="12" customHeight="1" thickBot="1">
      <c r="B48" s="159" t="s">
        <v>220</v>
      </c>
      <c r="C48" s="64"/>
      <c r="D48" s="159" t="s">
        <v>220</v>
      </c>
      <c r="E48" s="64"/>
      <c r="F48" s="159" t="s">
        <v>220</v>
      </c>
      <c r="G48" s="64"/>
      <c r="H48" s="159" t="s">
        <v>220</v>
      </c>
      <c r="I48" s="64"/>
      <c r="J48" s="159" t="s">
        <v>220</v>
      </c>
      <c r="K48" s="64"/>
      <c r="L48" s="65" t="s">
        <v>21</v>
      </c>
      <c r="M48" s="65" t="s">
        <v>22</v>
      </c>
      <c r="N48" s="65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</row>
    <row r="49" spans="2:25" s="68" customFormat="1" ht="21" customHeight="1">
      <c r="B49" s="15" t="s">
        <v>23</v>
      </c>
      <c r="C49" s="15"/>
      <c r="D49" s="17"/>
      <c r="E49" s="18"/>
      <c r="F49" s="18"/>
      <c r="G49" s="18"/>
      <c r="H49" s="18"/>
      <c r="I49" s="18"/>
      <c r="J49" s="18"/>
      <c r="K49" s="18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2:25" s="68" customFormat="1" ht="3.75" customHeight="1">
      <c r="B50" s="20"/>
      <c r="C50" s="20"/>
      <c r="D50" s="20"/>
      <c r="E50" s="20"/>
      <c r="F50" s="20"/>
      <c r="G50" s="20"/>
      <c r="H50" s="20"/>
      <c r="I50" s="20"/>
      <c r="J50" s="20"/>
      <c r="K50" s="21"/>
      <c r="L50" s="22"/>
      <c r="M50" s="23"/>
      <c r="N50" s="24"/>
      <c r="O50" s="24"/>
      <c r="P50" s="25"/>
      <c r="Q50" s="20"/>
      <c r="R50" s="20"/>
      <c r="S50" s="20"/>
      <c r="T50" s="20"/>
      <c r="U50" s="20"/>
      <c r="V50" s="20"/>
      <c r="W50" s="20"/>
      <c r="X50" s="20"/>
      <c r="Y50" s="20"/>
    </row>
    <row r="51" spans="2:25" s="31" customFormat="1" ht="12" customHeight="1">
      <c r="B51" s="26" t="s">
        <v>7</v>
      </c>
      <c r="C51" s="27"/>
      <c r="D51" s="27"/>
      <c r="E51" s="27"/>
      <c r="F51" s="27"/>
      <c r="G51" s="27"/>
      <c r="H51" s="27"/>
      <c r="I51" s="27"/>
      <c r="J51" s="27"/>
      <c r="K51" s="21"/>
      <c r="L51" s="28" t="s">
        <v>6</v>
      </c>
      <c r="M51" s="29"/>
      <c r="N51" s="30" t="s">
        <v>72</v>
      </c>
      <c r="O51" s="30"/>
      <c r="Q51" s="26" t="s">
        <v>16</v>
      </c>
      <c r="R51" s="27"/>
      <c r="S51" s="27"/>
      <c r="T51" s="27"/>
      <c r="U51" s="27"/>
      <c r="V51" s="27"/>
      <c r="W51" s="27"/>
      <c r="X51" s="27"/>
      <c r="Y51" s="26"/>
    </row>
    <row r="52" spans="2:15" s="31" customFormat="1" ht="2.25" customHeight="1">
      <c r="B52" s="32"/>
      <c r="C52" s="32"/>
      <c r="D52" s="32"/>
      <c r="E52" s="32"/>
      <c r="F52" s="32"/>
      <c r="G52" s="32"/>
      <c r="H52" s="32"/>
      <c r="I52" s="32"/>
      <c r="J52" s="32"/>
      <c r="K52" s="33"/>
      <c r="L52" s="27"/>
      <c r="M52" s="32"/>
      <c r="N52" s="27"/>
      <c r="O52" s="27"/>
    </row>
    <row r="53" spans="2:25" s="31" customFormat="1" ht="11.25">
      <c r="B53" s="34" t="s">
        <v>8</v>
      </c>
      <c r="C53" s="21"/>
      <c r="D53" s="35" t="s">
        <v>180</v>
      </c>
      <c r="E53" s="21"/>
      <c r="F53" s="35" t="s">
        <v>181</v>
      </c>
      <c r="G53" s="21"/>
      <c r="H53" s="35" t="s">
        <v>182</v>
      </c>
      <c r="I53" s="21"/>
      <c r="J53" s="35" t="s">
        <v>183</v>
      </c>
      <c r="K53" s="21"/>
      <c r="L53" s="34"/>
      <c r="M53" s="36"/>
      <c r="N53" s="34" t="s">
        <v>73</v>
      </c>
      <c r="O53" s="34"/>
      <c r="Q53" s="35" t="s">
        <v>183</v>
      </c>
      <c r="R53" s="21"/>
      <c r="S53" s="35" t="s">
        <v>182</v>
      </c>
      <c r="T53" s="21"/>
      <c r="U53" s="35" t="s">
        <v>181</v>
      </c>
      <c r="V53" s="21"/>
      <c r="W53" s="35" t="s">
        <v>180</v>
      </c>
      <c r="X53" s="21"/>
      <c r="Y53" s="34" t="s">
        <v>8</v>
      </c>
    </row>
    <row r="54" spans="2:25" s="37" customFormat="1" ht="2.25" customHeight="1">
      <c r="B54" s="36"/>
      <c r="C54" s="21"/>
      <c r="D54" s="21"/>
      <c r="E54" s="21"/>
      <c r="F54" s="21"/>
      <c r="G54" s="21"/>
      <c r="H54" s="21"/>
      <c r="I54" s="21"/>
      <c r="J54" s="21"/>
      <c r="K54" s="21"/>
      <c r="L54" s="34"/>
      <c r="M54" s="36"/>
      <c r="N54" s="34"/>
      <c r="O54" s="34"/>
      <c r="Q54" s="21"/>
      <c r="R54" s="21"/>
      <c r="S54" s="21"/>
      <c r="T54" s="21"/>
      <c r="U54" s="21"/>
      <c r="V54" s="21"/>
      <c r="W54" s="21"/>
      <c r="X54" s="21"/>
      <c r="Y54" s="36"/>
    </row>
    <row r="55" spans="2:25" s="37" customFormat="1" ht="11.25">
      <c r="B55" s="38" t="s">
        <v>9</v>
      </c>
      <c r="C55" s="21"/>
      <c r="D55" s="39" t="s">
        <v>9</v>
      </c>
      <c r="E55" s="40"/>
      <c r="F55" s="39" t="s">
        <v>187</v>
      </c>
      <c r="G55" s="21"/>
      <c r="H55" s="41" t="s">
        <v>190</v>
      </c>
      <c r="I55" s="21"/>
      <c r="J55" s="35" t="s">
        <v>193</v>
      </c>
      <c r="K55" s="21"/>
      <c r="L55" s="34"/>
      <c r="M55" s="36"/>
      <c r="N55" s="34"/>
      <c r="O55" s="34"/>
      <c r="Q55" s="35" t="s">
        <v>193</v>
      </c>
      <c r="R55" s="21"/>
      <c r="S55" s="41" t="s">
        <v>190</v>
      </c>
      <c r="T55" s="40"/>
      <c r="U55" s="39" t="s">
        <v>187</v>
      </c>
      <c r="V55" s="21"/>
      <c r="W55" s="39" t="s">
        <v>9</v>
      </c>
      <c r="X55" s="21"/>
      <c r="Y55" s="38" t="s">
        <v>9</v>
      </c>
    </row>
    <row r="56" spans="2:25" s="44" customFormat="1" ht="11.25">
      <c r="B56" s="42" t="s">
        <v>195</v>
      </c>
      <c r="C56" s="40"/>
      <c r="D56" s="39" t="s">
        <v>186</v>
      </c>
      <c r="E56" s="40"/>
      <c r="F56" s="39" t="s">
        <v>188</v>
      </c>
      <c r="G56" s="40"/>
      <c r="H56" s="41" t="s">
        <v>191</v>
      </c>
      <c r="I56" s="21"/>
      <c r="J56" s="39" t="s">
        <v>213</v>
      </c>
      <c r="K56" s="21"/>
      <c r="L56" s="30"/>
      <c r="M56" s="43"/>
      <c r="N56" s="30"/>
      <c r="O56" s="30"/>
      <c r="Q56" s="39" t="s">
        <v>213</v>
      </c>
      <c r="R56" s="40"/>
      <c r="S56" s="39" t="s">
        <v>191</v>
      </c>
      <c r="T56" s="40"/>
      <c r="U56" s="39" t="s">
        <v>188</v>
      </c>
      <c r="V56" s="40"/>
      <c r="W56" s="39" t="s">
        <v>186</v>
      </c>
      <c r="X56" s="21"/>
      <c r="Y56" s="42" t="s">
        <v>195</v>
      </c>
    </row>
    <row r="57" spans="2:25" s="44" customFormat="1" ht="11.25">
      <c r="B57" s="42" t="s">
        <v>194</v>
      </c>
      <c r="C57" s="40"/>
      <c r="D57" s="39" t="s">
        <v>184</v>
      </c>
      <c r="E57" s="40"/>
      <c r="F57" s="39" t="s">
        <v>189</v>
      </c>
      <c r="G57" s="40"/>
      <c r="H57" s="41" t="s">
        <v>185</v>
      </c>
      <c r="I57" s="21"/>
      <c r="J57" s="39" t="s">
        <v>192</v>
      </c>
      <c r="K57" s="21"/>
      <c r="L57" s="30"/>
      <c r="M57" s="43"/>
      <c r="N57" s="30"/>
      <c r="O57" s="30"/>
      <c r="Q57" s="39" t="s">
        <v>192</v>
      </c>
      <c r="R57" s="40"/>
      <c r="S57" s="39" t="s">
        <v>185</v>
      </c>
      <c r="T57" s="40"/>
      <c r="U57" s="39" t="s">
        <v>189</v>
      </c>
      <c r="V57" s="40"/>
      <c r="W57" s="39" t="s">
        <v>184</v>
      </c>
      <c r="X57" s="21"/>
      <c r="Y57" s="42" t="s">
        <v>194</v>
      </c>
    </row>
    <row r="58" spans="2:25" s="68" customFormat="1" ht="2.25" customHeight="1">
      <c r="B58" s="45"/>
      <c r="C58" s="46"/>
      <c r="D58" s="47"/>
      <c r="E58" s="46"/>
      <c r="F58" s="47"/>
      <c r="G58" s="46"/>
      <c r="H58" s="47"/>
      <c r="I58" s="46"/>
      <c r="J58" s="47"/>
      <c r="K58" s="46"/>
      <c r="L58" s="48"/>
      <c r="M58" s="48"/>
      <c r="N58" s="48"/>
      <c r="O58" s="48"/>
      <c r="P58" s="48"/>
      <c r="Q58" s="45"/>
      <c r="R58" s="46"/>
      <c r="S58" s="47"/>
      <c r="T58" s="46"/>
      <c r="U58" s="47"/>
      <c r="V58" s="46"/>
      <c r="W58" s="47"/>
      <c r="X58" s="46"/>
      <c r="Y58" s="47"/>
    </row>
    <row r="59" spans="2:56" s="31" customFormat="1" ht="12" customHeight="1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4" t="s">
        <v>19</v>
      </c>
      <c r="M59" s="105" t="s">
        <v>20</v>
      </c>
      <c r="N59" s="106"/>
      <c r="O59" s="107"/>
      <c r="P59" s="108"/>
      <c r="Q59" s="103">
        <f>J47</f>
        <v>370</v>
      </c>
      <c r="R59" s="103"/>
      <c r="S59" s="103">
        <f>H47</f>
        <v>2486</v>
      </c>
      <c r="T59" s="103"/>
      <c r="U59" s="103">
        <f>F47</f>
        <v>2964</v>
      </c>
      <c r="V59" s="103"/>
      <c r="W59" s="103">
        <f>D47</f>
        <v>3686</v>
      </c>
      <c r="X59" s="103"/>
      <c r="Y59" s="103">
        <f>SUM(Q59:W59)</f>
        <v>9506</v>
      </c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</row>
    <row r="60" spans="2:25" s="77" customFormat="1" ht="12" customHeight="1">
      <c r="B60" s="72"/>
      <c r="C60" s="73"/>
      <c r="D60" s="72"/>
      <c r="E60" s="74"/>
      <c r="F60" s="72"/>
      <c r="G60" s="74"/>
      <c r="H60" s="72"/>
      <c r="I60" s="74"/>
      <c r="J60" s="72"/>
      <c r="K60" s="74"/>
      <c r="L60" s="76" t="s">
        <v>21</v>
      </c>
      <c r="M60" s="76" t="s">
        <v>22</v>
      </c>
      <c r="N60" s="109"/>
      <c r="O60" s="72"/>
      <c r="P60" s="73"/>
      <c r="Q60" s="72" t="str">
        <f>J48</f>
        <v>0</v>
      </c>
      <c r="R60" s="73"/>
      <c r="S60" s="72" t="str">
        <f>H48</f>
        <v>0</v>
      </c>
      <c r="T60" s="73"/>
      <c r="U60" s="72" t="str">
        <f>F48</f>
        <v>0</v>
      </c>
      <c r="V60" s="73"/>
      <c r="W60" s="72" t="str">
        <f>D48</f>
        <v>0</v>
      </c>
      <c r="X60" s="73"/>
      <c r="Y60" s="72">
        <f>SUM(Q60:W60)</f>
        <v>0</v>
      </c>
    </row>
    <row r="61" spans="2:25" s="44" customFormat="1" ht="12" customHeight="1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79" t="s">
        <v>85</v>
      </c>
      <c r="M61" s="79" t="s">
        <v>97</v>
      </c>
      <c r="N61" s="79"/>
      <c r="O61" s="107"/>
      <c r="P61" s="108"/>
      <c r="Q61" s="103">
        <f>Q63+Q71</f>
        <v>0</v>
      </c>
      <c r="R61" s="103"/>
      <c r="S61" s="103">
        <f>S63+S71</f>
        <v>13309</v>
      </c>
      <c r="T61" s="103"/>
      <c r="U61" s="103">
        <f>U63+U71</f>
        <v>9046</v>
      </c>
      <c r="V61" s="103"/>
      <c r="W61" s="103">
        <f>W63+W71</f>
        <v>49505</v>
      </c>
      <c r="X61" s="103"/>
      <c r="Y61" s="103">
        <f>SUM(Q61:W61)</f>
        <v>71860</v>
      </c>
    </row>
    <row r="62" spans="2:25" s="44" customFormat="1" ht="12" customHeight="1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79"/>
      <c r="M62" s="110" t="s">
        <v>98</v>
      </c>
      <c r="N62" s="79"/>
      <c r="O62" s="107"/>
      <c r="P62" s="108"/>
      <c r="Q62" s="103"/>
      <c r="R62" s="103"/>
      <c r="S62" s="103"/>
      <c r="T62" s="103"/>
      <c r="U62" s="103"/>
      <c r="V62" s="103"/>
      <c r="W62" s="103"/>
      <c r="X62" s="103"/>
      <c r="Y62" s="103"/>
    </row>
    <row r="63" spans="2:25" s="48" customFormat="1" ht="12" customHeight="1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4" t="s">
        <v>86</v>
      </c>
      <c r="M63" s="105"/>
      <c r="N63" s="111" t="s">
        <v>87</v>
      </c>
      <c r="O63" s="107"/>
      <c r="P63" s="154"/>
      <c r="Q63" s="103">
        <f>Q64+Q66+Q68</f>
        <v>0</v>
      </c>
      <c r="R63" s="103"/>
      <c r="S63" s="103">
        <f>S64+S66+S68</f>
        <v>6084</v>
      </c>
      <c r="T63" s="103"/>
      <c r="U63" s="103">
        <f>U64+U66+U68</f>
        <v>8860</v>
      </c>
      <c r="V63" s="103"/>
      <c r="W63" s="103">
        <f>W64+W66+W68</f>
        <v>49284</v>
      </c>
      <c r="X63" s="103"/>
      <c r="Y63" s="103">
        <f>SUM(Q63:W63)</f>
        <v>64228</v>
      </c>
    </row>
    <row r="64" spans="2:25" s="116" customFormat="1" ht="12" customHeight="1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112" t="s">
        <v>199</v>
      </c>
      <c r="M64" s="113"/>
      <c r="N64" s="114" t="s">
        <v>200</v>
      </c>
      <c r="O64" s="115"/>
      <c r="P64" s="89"/>
      <c r="Q64" s="87">
        <v>0</v>
      </c>
      <c r="R64" s="87"/>
      <c r="S64" s="87">
        <v>3121</v>
      </c>
      <c r="T64" s="87"/>
      <c r="U64" s="87">
        <v>1108</v>
      </c>
      <c r="V64" s="87"/>
      <c r="W64" s="87">
        <v>32085</v>
      </c>
      <c r="X64" s="87"/>
      <c r="Y64" s="87">
        <f>SUM(Q64:W64)</f>
        <v>36314</v>
      </c>
    </row>
    <row r="65" spans="2:25" s="116" customFormat="1" ht="12" customHeight="1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112"/>
      <c r="M65" s="113"/>
      <c r="N65" s="114" t="s">
        <v>201</v>
      </c>
      <c r="O65" s="115"/>
      <c r="P65" s="89"/>
      <c r="Q65" s="87"/>
      <c r="R65" s="87"/>
      <c r="S65" s="87"/>
      <c r="T65" s="87"/>
      <c r="U65" s="87"/>
      <c r="V65" s="87"/>
      <c r="W65" s="87"/>
      <c r="X65" s="87"/>
      <c r="Y65" s="87"/>
    </row>
    <row r="66" spans="2:25" s="116" customFormat="1" ht="12" customHeight="1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112" t="s">
        <v>202</v>
      </c>
      <c r="M66" s="113"/>
      <c r="N66" s="114" t="s">
        <v>203</v>
      </c>
      <c r="O66" s="115"/>
      <c r="P66" s="89"/>
      <c r="Q66" s="87">
        <v>0</v>
      </c>
      <c r="R66" s="87"/>
      <c r="S66" s="87">
        <v>73</v>
      </c>
      <c r="T66" s="87"/>
      <c r="U66" s="87">
        <v>3</v>
      </c>
      <c r="V66" s="87"/>
      <c r="W66" s="87">
        <v>27</v>
      </c>
      <c r="X66" s="87"/>
      <c r="Y66" s="87">
        <f>SUM(Q66:W66)</f>
        <v>103</v>
      </c>
    </row>
    <row r="67" spans="2:25" s="116" customFormat="1" ht="12" customHeight="1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112"/>
      <c r="M67" s="113"/>
      <c r="N67" s="114" t="s">
        <v>204</v>
      </c>
      <c r="O67" s="115"/>
      <c r="P67" s="89"/>
      <c r="Q67" s="87"/>
      <c r="R67" s="87"/>
      <c r="S67" s="87"/>
      <c r="T67" s="87"/>
      <c r="U67" s="87"/>
      <c r="V67" s="87"/>
      <c r="W67" s="87"/>
      <c r="X67" s="87"/>
      <c r="Y67" s="87"/>
    </row>
    <row r="68" spans="2:25" s="116" customFormat="1" ht="12" customHeight="1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112" t="s">
        <v>205</v>
      </c>
      <c r="M68" s="113"/>
      <c r="N68" s="114" t="s">
        <v>206</v>
      </c>
      <c r="O68" s="115"/>
      <c r="P68" s="89"/>
      <c r="Q68" s="87">
        <v>0</v>
      </c>
      <c r="R68" s="87"/>
      <c r="S68" s="87">
        <v>2890</v>
      </c>
      <c r="T68" s="87"/>
      <c r="U68" s="87">
        <v>7749</v>
      </c>
      <c r="V68" s="87"/>
      <c r="W68" s="87">
        <v>17172</v>
      </c>
      <c r="X68" s="87"/>
      <c r="Y68" s="87">
        <f>SUM(Q68:W68)</f>
        <v>27811</v>
      </c>
    </row>
    <row r="69" spans="2:25" s="116" customFormat="1" ht="12" customHeight="1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112"/>
      <c r="M69" s="113"/>
      <c r="N69" s="114" t="s">
        <v>207</v>
      </c>
      <c r="O69" s="115"/>
      <c r="P69" s="89"/>
      <c r="Q69" s="87"/>
      <c r="R69" s="87"/>
      <c r="S69" s="87"/>
      <c r="T69" s="87"/>
      <c r="U69" s="87"/>
      <c r="V69" s="87"/>
      <c r="W69" s="87"/>
      <c r="X69" s="87"/>
      <c r="Y69" s="87"/>
    </row>
    <row r="70" spans="2:25" s="116" customFormat="1" ht="12" customHeight="1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112"/>
      <c r="M70" s="113"/>
      <c r="N70" s="114" t="s">
        <v>208</v>
      </c>
      <c r="O70" s="115"/>
      <c r="P70" s="89"/>
      <c r="Q70" s="87"/>
      <c r="R70" s="87"/>
      <c r="S70" s="87"/>
      <c r="T70" s="87"/>
      <c r="U70" s="87"/>
      <c r="V70" s="87"/>
      <c r="W70" s="87"/>
      <c r="X70" s="87"/>
      <c r="Y70" s="87"/>
    </row>
    <row r="71" spans="2:25" s="68" customFormat="1" ht="12" customHeight="1">
      <c r="B71" s="117"/>
      <c r="C71" s="51"/>
      <c r="D71" s="117"/>
      <c r="E71" s="50"/>
      <c r="F71" s="117"/>
      <c r="G71" s="50"/>
      <c r="H71" s="117"/>
      <c r="I71" s="50"/>
      <c r="J71" s="117"/>
      <c r="K71" s="50"/>
      <c r="L71" s="118" t="s">
        <v>88</v>
      </c>
      <c r="M71" s="118"/>
      <c r="N71" s="118" t="s">
        <v>99</v>
      </c>
      <c r="O71" s="117"/>
      <c r="P71" s="51"/>
      <c r="Q71" s="117">
        <v>0</v>
      </c>
      <c r="R71" s="51"/>
      <c r="S71" s="117">
        <v>7225</v>
      </c>
      <c r="T71" s="51"/>
      <c r="U71" s="117">
        <v>186</v>
      </c>
      <c r="V71" s="51"/>
      <c r="W71" s="117">
        <v>221</v>
      </c>
      <c r="X71" s="51"/>
      <c r="Y71" s="117">
        <f aca="true" t="shared" si="0" ref="Y71:Y77">SUM(Q71:W71)</f>
        <v>7632</v>
      </c>
    </row>
    <row r="72" spans="2:25" s="68" customFormat="1" ht="12" customHeight="1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79" t="s">
        <v>91</v>
      </c>
      <c r="M72" s="79" t="s">
        <v>92</v>
      </c>
      <c r="N72" s="79"/>
      <c r="O72" s="107"/>
      <c r="P72" s="108"/>
      <c r="Q72" s="103">
        <f>Q73+Q74</f>
        <v>-2459</v>
      </c>
      <c r="R72" s="103"/>
      <c r="S72" s="103">
        <f>S73+S74</f>
        <v>-893</v>
      </c>
      <c r="T72" s="103"/>
      <c r="U72" s="103">
        <f>U73+U74</f>
        <v>-1584</v>
      </c>
      <c r="V72" s="103"/>
      <c r="W72" s="103">
        <f>W73+W74</f>
        <v>-2189</v>
      </c>
      <c r="X72" s="103"/>
      <c r="Y72" s="103">
        <f t="shared" si="0"/>
        <v>-7125</v>
      </c>
    </row>
    <row r="73" spans="2:56" s="56" customFormat="1" ht="12" customHeight="1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112" t="s">
        <v>75</v>
      </c>
      <c r="M73" s="113"/>
      <c r="N73" s="114" t="s">
        <v>93</v>
      </c>
      <c r="O73" s="115"/>
      <c r="P73" s="89"/>
      <c r="Q73" s="87">
        <v>0</v>
      </c>
      <c r="R73" s="87"/>
      <c r="S73" s="87">
        <v>-816</v>
      </c>
      <c r="T73" s="87"/>
      <c r="U73" s="87">
        <v>-712</v>
      </c>
      <c r="V73" s="87"/>
      <c r="W73" s="87">
        <v>-1622</v>
      </c>
      <c r="X73" s="87"/>
      <c r="Y73" s="87">
        <f t="shared" si="0"/>
        <v>-3150</v>
      </c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</row>
    <row r="74" spans="2:25" s="93" customFormat="1" ht="12" customHeight="1">
      <c r="B74" s="91"/>
      <c r="C74" s="55"/>
      <c r="D74" s="91"/>
      <c r="E74" s="53"/>
      <c r="F74" s="91"/>
      <c r="G74" s="53"/>
      <c r="H74" s="91"/>
      <c r="I74" s="53"/>
      <c r="J74" s="91"/>
      <c r="K74" s="53"/>
      <c r="L74" s="92" t="s">
        <v>94</v>
      </c>
      <c r="M74" s="92"/>
      <c r="N74" s="92" t="s">
        <v>95</v>
      </c>
      <c r="O74" s="91"/>
      <c r="P74" s="55"/>
      <c r="Q74" s="91">
        <v>-2459</v>
      </c>
      <c r="R74" s="55"/>
      <c r="S74" s="91">
        <v>-77</v>
      </c>
      <c r="T74" s="55"/>
      <c r="U74" s="91">
        <v>-872</v>
      </c>
      <c r="V74" s="55"/>
      <c r="W74" s="91">
        <v>-567</v>
      </c>
      <c r="X74" s="55"/>
      <c r="Y74" s="91">
        <f t="shared" si="0"/>
        <v>-3975</v>
      </c>
    </row>
    <row r="75" spans="2:25" s="68" customFormat="1" ht="12" customHeight="1">
      <c r="B75" s="103">
        <f>B76+B77+B78+B80+B82</f>
        <v>20424</v>
      </c>
      <c r="C75" s="103"/>
      <c r="D75" s="103">
        <f>D76+D77+D78+D80+D82</f>
        <v>17059</v>
      </c>
      <c r="E75" s="103"/>
      <c r="F75" s="103">
        <f>F76+F77+F78+F80+F82</f>
        <v>2292</v>
      </c>
      <c r="G75" s="103"/>
      <c r="H75" s="103">
        <f>H76+H77+H78+H80+H82</f>
        <v>1075</v>
      </c>
      <c r="I75" s="103"/>
      <c r="J75" s="103">
        <f>J76+J77+J78+J80+J82</f>
        <v>36</v>
      </c>
      <c r="K75" s="103"/>
      <c r="L75" s="79" t="s">
        <v>32</v>
      </c>
      <c r="M75" s="79" t="s">
        <v>33</v>
      </c>
      <c r="N75" s="79"/>
      <c r="O75" s="107"/>
      <c r="P75" s="108"/>
      <c r="Q75" s="103">
        <f>Q76+Q77+Q78+Q80+Q82</f>
        <v>516</v>
      </c>
      <c r="R75" s="103"/>
      <c r="S75" s="103">
        <f>S76+S77+S78+S80+S82</f>
        <v>593</v>
      </c>
      <c r="T75" s="103"/>
      <c r="U75" s="103">
        <f>U76+U77+U78+U80+U82</f>
        <v>413</v>
      </c>
      <c r="V75" s="103"/>
      <c r="W75" s="103">
        <f>W76+W77+W78+W80+W82</f>
        <v>5471</v>
      </c>
      <c r="X75" s="103"/>
      <c r="Y75" s="103">
        <f>Y76+Y77+Y78+Y80+Y82</f>
        <v>6955</v>
      </c>
    </row>
    <row r="76" spans="2:25" s="93" customFormat="1" ht="12" customHeight="1">
      <c r="B76" s="55">
        <v>20417</v>
      </c>
      <c r="C76" s="87"/>
      <c r="D76" s="87">
        <v>17058</v>
      </c>
      <c r="E76" s="87"/>
      <c r="F76" s="87">
        <v>2291</v>
      </c>
      <c r="G76" s="87"/>
      <c r="H76" s="87">
        <v>1070</v>
      </c>
      <c r="I76" s="87"/>
      <c r="J76" s="87">
        <v>36</v>
      </c>
      <c r="K76" s="87"/>
      <c r="L76" s="112" t="s">
        <v>100</v>
      </c>
      <c r="M76" s="113"/>
      <c r="N76" s="114" t="s">
        <v>101</v>
      </c>
      <c r="O76" s="115"/>
      <c r="P76" s="89"/>
      <c r="Q76" s="87">
        <v>516</v>
      </c>
      <c r="R76" s="87"/>
      <c r="S76" s="87">
        <v>416</v>
      </c>
      <c r="T76" s="87"/>
      <c r="U76" s="87">
        <v>384</v>
      </c>
      <c r="V76" s="87"/>
      <c r="W76" s="87">
        <v>679</v>
      </c>
      <c r="X76" s="87"/>
      <c r="Y76" s="55">
        <v>1957</v>
      </c>
    </row>
    <row r="77" spans="2:25" s="93" customFormat="1" ht="12" customHeight="1">
      <c r="B77" s="87">
        <f>SUM(D77:J77)</f>
        <v>0</v>
      </c>
      <c r="C77" s="87"/>
      <c r="D77" s="87">
        <v>0</v>
      </c>
      <c r="E77" s="87"/>
      <c r="F77" s="87">
        <v>0</v>
      </c>
      <c r="G77" s="87"/>
      <c r="H77" s="87">
        <v>0</v>
      </c>
      <c r="I77" s="87"/>
      <c r="J77" s="87">
        <v>0</v>
      </c>
      <c r="K77" s="87"/>
      <c r="L77" s="112" t="s">
        <v>102</v>
      </c>
      <c r="M77" s="113"/>
      <c r="N77" s="114" t="s">
        <v>103</v>
      </c>
      <c r="O77" s="115"/>
      <c r="P77" s="89"/>
      <c r="Q77" s="87">
        <v>0</v>
      </c>
      <c r="R77" s="87"/>
      <c r="S77" s="87">
        <v>148</v>
      </c>
      <c r="T77" s="87"/>
      <c r="U77" s="87">
        <v>23</v>
      </c>
      <c r="V77" s="87"/>
      <c r="W77" s="87">
        <v>4792</v>
      </c>
      <c r="X77" s="87"/>
      <c r="Y77" s="87">
        <f t="shared" si="0"/>
        <v>4963</v>
      </c>
    </row>
    <row r="78" spans="2:25" s="93" customFormat="1" ht="12" customHeight="1">
      <c r="B78" s="87">
        <f>SUM(D78:J78)</f>
        <v>0</v>
      </c>
      <c r="C78" s="87"/>
      <c r="D78" s="87">
        <v>0</v>
      </c>
      <c r="E78" s="87"/>
      <c r="F78" s="87">
        <v>0</v>
      </c>
      <c r="G78" s="87"/>
      <c r="H78" s="87">
        <v>0</v>
      </c>
      <c r="I78" s="87"/>
      <c r="J78" s="87">
        <v>0</v>
      </c>
      <c r="K78" s="87"/>
      <c r="L78" s="112" t="s">
        <v>104</v>
      </c>
      <c r="M78" s="114"/>
      <c r="N78" s="114" t="s">
        <v>105</v>
      </c>
      <c r="O78" s="115"/>
      <c r="P78" s="89"/>
      <c r="Q78" s="87">
        <v>0</v>
      </c>
      <c r="R78" s="87"/>
      <c r="S78" s="87">
        <v>0</v>
      </c>
      <c r="T78" s="87"/>
      <c r="U78" s="87">
        <v>0</v>
      </c>
      <c r="V78" s="87"/>
      <c r="W78" s="87">
        <v>0</v>
      </c>
      <c r="X78" s="87"/>
      <c r="Y78" s="87">
        <f>SUM(Q78:W78)</f>
        <v>0</v>
      </c>
    </row>
    <row r="79" spans="2:25" s="93" customFormat="1" ht="12" customHeight="1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119"/>
      <c r="M79" s="120"/>
      <c r="N79" s="120" t="s">
        <v>106</v>
      </c>
      <c r="O79" s="115"/>
      <c r="P79" s="89"/>
      <c r="Q79" s="87"/>
      <c r="R79" s="87"/>
      <c r="S79" s="87"/>
      <c r="T79" s="87"/>
      <c r="U79" s="87"/>
      <c r="V79" s="87"/>
      <c r="W79" s="87"/>
      <c r="X79" s="87"/>
      <c r="Y79" s="87"/>
    </row>
    <row r="80" spans="2:25" s="93" customFormat="1" ht="12" customHeight="1">
      <c r="B80" s="87">
        <f>SUM(D80:J80)</f>
        <v>0</v>
      </c>
      <c r="C80" s="87"/>
      <c r="D80" s="87">
        <v>0</v>
      </c>
      <c r="E80" s="87"/>
      <c r="F80" s="87">
        <v>0</v>
      </c>
      <c r="G80" s="87"/>
      <c r="H80" s="87">
        <v>0</v>
      </c>
      <c r="I80" s="87"/>
      <c r="J80" s="87">
        <v>0</v>
      </c>
      <c r="K80" s="87"/>
      <c r="L80" s="112" t="s">
        <v>107</v>
      </c>
      <c r="M80" s="114"/>
      <c r="N80" s="114" t="s">
        <v>108</v>
      </c>
      <c r="O80" s="115"/>
      <c r="P80" s="89"/>
      <c r="Q80" s="87">
        <v>0</v>
      </c>
      <c r="R80" s="87"/>
      <c r="S80" s="87">
        <v>0</v>
      </c>
      <c r="T80" s="87"/>
      <c r="U80" s="87">
        <v>0</v>
      </c>
      <c r="V80" s="87"/>
      <c r="W80" s="87">
        <v>0</v>
      </c>
      <c r="X80" s="87"/>
      <c r="Y80" s="87">
        <f>SUM(Q80:W80)</f>
        <v>0</v>
      </c>
    </row>
    <row r="81" spans="2:25" s="93" customFormat="1" ht="12" customHeight="1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119"/>
      <c r="M81" s="120"/>
      <c r="N81" s="120" t="s">
        <v>109</v>
      </c>
      <c r="O81" s="115"/>
      <c r="P81" s="89"/>
      <c r="Q81" s="87"/>
      <c r="R81" s="87"/>
      <c r="S81" s="87"/>
      <c r="T81" s="87"/>
      <c r="U81" s="87"/>
      <c r="V81" s="87"/>
      <c r="W81" s="87"/>
      <c r="X81" s="87"/>
      <c r="Y81" s="87"/>
    </row>
    <row r="82" spans="2:25" s="93" customFormat="1" ht="12" customHeight="1">
      <c r="B82" s="87">
        <f>SUM(D82:J82)</f>
        <v>7</v>
      </c>
      <c r="C82" s="87"/>
      <c r="D82" s="87">
        <v>1</v>
      </c>
      <c r="E82" s="87"/>
      <c r="F82" s="87">
        <v>1</v>
      </c>
      <c r="G82" s="87"/>
      <c r="H82" s="87">
        <v>5</v>
      </c>
      <c r="I82" s="87"/>
      <c r="J82" s="87">
        <v>0</v>
      </c>
      <c r="K82" s="87"/>
      <c r="L82" s="112" t="s">
        <v>110</v>
      </c>
      <c r="M82" s="114"/>
      <c r="N82" s="114" t="s">
        <v>111</v>
      </c>
      <c r="O82" s="115"/>
      <c r="P82" s="89"/>
      <c r="Q82" s="87">
        <v>0</v>
      </c>
      <c r="R82" s="87"/>
      <c r="S82" s="87">
        <v>29</v>
      </c>
      <c r="T82" s="87"/>
      <c r="U82" s="87">
        <v>6</v>
      </c>
      <c r="V82" s="87"/>
      <c r="W82" s="87">
        <v>0</v>
      </c>
      <c r="X82" s="87"/>
      <c r="Y82" s="87">
        <f>SUM(Q82:W82)</f>
        <v>35</v>
      </c>
    </row>
    <row r="83" spans="2:25" s="124" customFormat="1" ht="12" customHeight="1">
      <c r="B83" s="61">
        <f>SUM(D83:J83)</f>
        <v>60772</v>
      </c>
      <c r="C83" s="98"/>
      <c r="D83" s="98">
        <f>W59+W61+W72+W75-D75</f>
        <v>39414</v>
      </c>
      <c r="E83" s="98"/>
      <c r="F83" s="98">
        <f>U59+U61+U72+U75-F75</f>
        <v>8547</v>
      </c>
      <c r="G83" s="98"/>
      <c r="H83" s="98">
        <f>S59+S61+S72+S75-H75</f>
        <v>14420</v>
      </c>
      <c r="I83" s="98"/>
      <c r="J83" s="98">
        <f>Q59+Q61+Q72+Q75-J75</f>
        <v>-1609</v>
      </c>
      <c r="K83" s="98"/>
      <c r="L83" s="121" t="s">
        <v>214</v>
      </c>
      <c r="M83" s="121" t="s">
        <v>196</v>
      </c>
      <c r="N83" s="122"/>
      <c r="O83" s="123"/>
      <c r="P83" s="102"/>
      <c r="Q83" s="98"/>
      <c r="R83" s="98"/>
      <c r="S83" s="98"/>
      <c r="T83" s="98"/>
      <c r="U83" s="98"/>
      <c r="V83" s="98"/>
      <c r="W83" s="98"/>
      <c r="X83" s="98"/>
      <c r="Y83" s="98"/>
    </row>
    <row r="84" spans="2:56" s="67" customFormat="1" ht="12" customHeight="1" thickBot="1">
      <c r="B84" s="63">
        <f>SUM(D84:J84)</f>
        <v>51266</v>
      </c>
      <c r="C84" s="64"/>
      <c r="D84" s="63">
        <f>W60+W61+W72+W75-D75</f>
        <v>35728</v>
      </c>
      <c r="E84" s="64"/>
      <c r="F84" s="63">
        <f>U60+U61+U72+U75-F75</f>
        <v>5583</v>
      </c>
      <c r="G84" s="64"/>
      <c r="H84" s="63">
        <f>S60+S61+S72+S75-H75</f>
        <v>11934</v>
      </c>
      <c r="I84" s="64"/>
      <c r="J84" s="63">
        <f>Q60+Q61+Q72+Q75-J75</f>
        <v>-1979</v>
      </c>
      <c r="K84" s="64"/>
      <c r="L84" s="65" t="s">
        <v>198</v>
      </c>
      <c r="M84" s="65" t="s">
        <v>197</v>
      </c>
      <c r="N84" s="65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</row>
    <row r="85" spans="2:25" s="68" customFormat="1" ht="21" customHeight="1">
      <c r="B85" s="15" t="s">
        <v>25</v>
      </c>
      <c r="C85" s="15"/>
      <c r="D85" s="17"/>
      <c r="E85" s="18"/>
      <c r="F85" s="18"/>
      <c r="G85" s="18"/>
      <c r="H85" s="18"/>
      <c r="I85" s="18"/>
      <c r="J85" s="18"/>
      <c r="K85" s="18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2:25" s="68" customFormat="1" ht="3.75" customHeight="1">
      <c r="B86" s="20"/>
      <c r="C86" s="20"/>
      <c r="D86" s="20"/>
      <c r="E86" s="20"/>
      <c r="F86" s="20"/>
      <c r="G86" s="20"/>
      <c r="H86" s="20"/>
      <c r="I86" s="20"/>
      <c r="J86" s="20"/>
      <c r="K86" s="21"/>
      <c r="L86" s="22"/>
      <c r="M86" s="23"/>
      <c r="N86" s="24"/>
      <c r="O86" s="24"/>
      <c r="P86" s="25"/>
      <c r="Q86" s="20"/>
      <c r="R86" s="20"/>
      <c r="S86" s="20"/>
      <c r="T86" s="20"/>
      <c r="U86" s="20"/>
      <c r="V86" s="20"/>
      <c r="W86" s="20"/>
      <c r="X86" s="20"/>
      <c r="Y86" s="20"/>
    </row>
    <row r="87" spans="2:25" s="68" customFormat="1" ht="12.75">
      <c r="B87" s="26" t="s">
        <v>7</v>
      </c>
      <c r="C87" s="27"/>
      <c r="D87" s="27"/>
      <c r="E87" s="27"/>
      <c r="F87" s="27"/>
      <c r="G87" s="27"/>
      <c r="H87" s="27"/>
      <c r="I87" s="27"/>
      <c r="J87" s="27"/>
      <c r="K87" s="21"/>
      <c r="L87" s="28" t="s">
        <v>6</v>
      </c>
      <c r="M87" s="29"/>
      <c r="N87" s="30" t="s">
        <v>72</v>
      </c>
      <c r="O87" s="30"/>
      <c r="P87" s="31"/>
      <c r="Q87" s="26" t="s">
        <v>16</v>
      </c>
      <c r="R87" s="27"/>
      <c r="S87" s="27"/>
      <c r="T87" s="27"/>
      <c r="U87" s="27"/>
      <c r="V87" s="27"/>
      <c r="W87" s="27"/>
      <c r="X87" s="27"/>
      <c r="Y87" s="26"/>
    </row>
    <row r="88" spans="2:25" s="68" customFormat="1" ht="2.25" customHeight="1">
      <c r="B88" s="32"/>
      <c r="C88" s="32"/>
      <c r="D88" s="32"/>
      <c r="E88" s="32"/>
      <c r="F88" s="32"/>
      <c r="G88" s="32"/>
      <c r="H88" s="32"/>
      <c r="I88" s="32"/>
      <c r="J88" s="32"/>
      <c r="K88" s="33"/>
      <c r="L88" s="27"/>
      <c r="M88" s="32"/>
      <c r="N88" s="27"/>
      <c r="O88" s="27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2:25" s="68" customFormat="1" ht="12.75">
      <c r="B89" s="34" t="s">
        <v>8</v>
      </c>
      <c r="C89" s="21"/>
      <c r="D89" s="35" t="s">
        <v>180</v>
      </c>
      <c r="E89" s="21"/>
      <c r="F89" s="35" t="s">
        <v>181</v>
      </c>
      <c r="G89" s="21"/>
      <c r="H89" s="35" t="s">
        <v>182</v>
      </c>
      <c r="I89" s="21"/>
      <c r="J89" s="35" t="s">
        <v>183</v>
      </c>
      <c r="K89" s="21"/>
      <c r="L89" s="34"/>
      <c r="M89" s="36"/>
      <c r="N89" s="34" t="s">
        <v>73</v>
      </c>
      <c r="O89" s="34"/>
      <c r="P89" s="31"/>
      <c r="Q89" s="35" t="s">
        <v>183</v>
      </c>
      <c r="R89" s="21"/>
      <c r="S89" s="35" t="s">
        <v>182</v>
      </c>
      <c r="T89" s="21"/>
      <c r="U89" s="35" t="s">
        <v>181</v>
      </c>
      <c r="V89" s="21"/>
      <c r="W89" s="35" t="s">
        <v>180</v>
      </c>
      <c r="X89" s="21"/>
      <c r="Y89" s="34" t="s">
        <v>8</v>
      </c>
    </row>
    <row r="90" spans="2:25" s="68" customFormat="1" ht="2.25" customHeight="1">
      <c r="B90" s="36"/>
      <c r="C90" s="21"/>
      <c r="D90" s="21"/>
      <c r="E90" s="21"/>
      <c r="F90" s="21"/>
      <c r="G90" s="21"/>
      <c r="H90" s="21"/>
      <c r="I90" s="21"/>
      <c r="J90" s="21"/>
      <c r="K90" s="21"/>
      <c r="L90" s="34"/>
      <c r="M90" s="36"/>
      <c r="N90" s="34"/>
      <c r="O90" s="34"/>
      <c r="P90" s="37"/>
      <c r="Q90" s="21"/>
      <c r="R90" s="21"/>
      <c r="S90" s="21"/>
      <c r="T90" s="21"/>
      <c r="U90" s="21"/>
      <c r="V90" s="21"/>
      <c r="W90" s="21"/>
      <c r="X90" s="21"/>
      <c r="Y90" s="36"/>
    </row>
    <row r="91" spans="2:25" s="68" customFormat="1" ht="12.75">
      <c r="B91" s="38" t="s">
        <v>9</v>
      </c>
      <c r="C91" s="21"/>
      <c r="D91" s="39" t="s">
        <v>9</v>
      </c>
      <c r="E91" s="40"/>
      <c r="F91" s="39" t="s">
        <v>187</v>
      </c>
      <c r="G91" s="21"/>
      <c r="H91" s="41" t="s">
        <v>190</v>
      </c>
      <c r="I91" s="21"/>
      <c r="J91" s="35" t="s">
        <v>193</v>
      </c>
      <c r="K91" s="21"/>
      <c r="L91" s="34"/>
      <c r="M91" s="36"/>
      <c r="N91" s="34"/>
      <c r="O91" s="34"/>
      <c r="P91" s="37"/>
      <c r="Q91" s="35" t="s">
        <v>193</v>
      </c>
      <c r="R91" s="21"/>
      <c r="S91" s="41" t="s">
        <v>190</v>
      </c>
      <c r="T91" s="40"/>
      <c r="U91" s="39" t="s">
        <v>187</v>
      </c>
      <c r="V91" s="21"/>
      <c r="W91" s="39" t="s">
        <v>9</v>
      </c>
      <c r="X91" s="21"/>
      <c r="Y91" s="38" t="s">
        <v>9</v>
      </c>
    </row>
    <row r="92" spans="2:25" s="68" customFormat="1" ht="12.75">
      <c r="B92" s="42" t="s">
        <v>195</v>
      </c>
      <c r="C92" s="40"/>
      <c r="D92" s="39" t="s">
        <v>186</v>
      </c>
      <c r="E92" s="40"/>
      <c r="F92" s="39" t="s">
        <v>188</v>
      </c>
      <c r="G92" s="40"/>
      <c r="H92" s="41" t="s">
        <v>191</v>
      </c>
      <c r="I92" s="21"/>
      <c r="J92" s="39" t="s">
        <v>213</v>
      </c>
      <c r="K92" s="21"/>
      <c r="L92" s="30"/>
      <c r="M92" s="43"/>
      <c r="N92" s="30"/>
      <c r="O92" s="30"/>
      <c r="P92" s="44"/>
      <c r="Q92" s="39" t="s">
        <v>213</v>
      </c>
      <c r="R92" s="40"/>
      <c r="S92" s="39" t="s">
        <v>191</v>
      </c>
      <c r="T92" s="40"/>
      <c r="U92" s="39" t="s">
        <v>188</v>
      </c>
      <c r="V92" s="40"/>
      <c r="W92" s="39" t="s">
        <v>186</v>
      </c>
      <c r="X92" s="21"/>
      <c r="Y92" s="42" t="s">
        <v>195</v>
      </c>
    </row>
    <row r="93" spans="2:25" s="68" customFormat="1" ht="12" customHeight="1">
      <c r="B93" s="42" t="s">
        <v>194</v>
      </c>
      <c r="C93" s="40"/>
      <c r="D93" s="39" t="s">
        <v>184</v>
      </c>
      <c r="E93" s="40"/>
      <c r="F93" s="39" t="s">
        <v>189</v>
      </c>
      <c r="G93" s="40"/>
      <c r="H93" s="41" t="s">
        <v>185</v>
      </c>
      <c r="I93" s="21"/>
      <c r="J93" s="39" t="s">
        <v>192</v>
      </c>
      <c r="K93" s="21"/>
      <c r="L93" s="30"/>
      <c r="M93" s="43"/>
      <c r="N93" s="30"/>
      <c r="O93" s="30"/>
      <c r="P93" s="44"/>
      <c r="Q93" s="39" t="s">
        <v>192</v>
      </c>
      <c r="R93" s="40"/>
      <c r="S93" s="39" t="s">
        <v>185</v>
      </c>
      <c r="T93" s="40"/>
      <c r="U93" s="39" t="s">
        <v>189</v>
      </c>
      <c r="V93" s="40"/>
      <c r="W93" s="39" t="s">
        <v>184</v>
      </c>
      <c r="X93" s="21"/>
      <c r="Y93" s="42" t="s">
        <v>194</v>
      </c>
    </row>
    <row r="94" spans="2:25" s="68" customFormat="1" ht="2.25" customHeight="1">
      <c r="B94" s="45"/>
      <c r="C94" s="46"/>
      <c r="D94" s="47"/>
      <c r="E94" s="46"/>
      <c r="F94" s="47"/>
      <c r="G94" s="46"/>
      <c r="H94" s="47"/>
      <c r="I94" s="46"/>
      <c r="J94" s="47"/>
      <c r="K94" s="46"/>
      <c r="L94" s="48"/>
      <c r="M94" s="48"/>
      <c r="N94" s="48"/>
      <c r="O94" s="48"/>
      <c r="P94" s="48"/>
      <c r="Q94" s="45"/>
      <c r="R94" s="46"/>
      <c r="S94" s="47"/>
      <c r="T94" s="46"/>
      <c r="U94" s="47"/>
      <c r="V94" s="46"/>
      <c r="W94" s="47"/>
      <c r="X94" s="46"/>
      <c r="Y94" s="47"/>
    </row>
    <row r="95" spans="2:25" s="25" customFormat="1" ht="12" customHeight="1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11" t="s">
        <v>214</v>
      </c>
      <c r="M95" s="111" t="s">
        <v>196</v>
      </c>
      <c r="N95" s="105"/>
      <c r="O95" s="107"/>
      <c r="P95" s="108"/>
      <c r="Q95" s="103">
        <f>J83</f>
        <v>-1609</v>
      </c>
      <c r="R95" s="103"/>
      <c r="S95" s="103">
        <f>H83</f>
        <v>14420</v>
      </c>
      <c r="T95" s="103"/>
      <c r="U95" s="103">
        <f>F83</f>
        <v>8547</v>
      </c>
      <c r="V95" s="103"/>
      <c r="W95" s="103">
        <f>D83</f>
        <v>39414</v>
      </c>
      <c r="X95" s="103"/>
      <c r="Y95" s="103">
        <f>SUM(Q95:W95)</f>
        <v>60772</v>
      </c>
    </row>
    <row r="96" spans="2:25" s="77" customFormat="1" ht="12" customHeight="1">
      <c r="B96" s="72"/>
      <c r="C96" s="73"/>
      <c r="D96" s="72"/>
      <c r="E96" s="74"/>
      <c r="F96" s="72"/>
      <c r="G96" s="74"/>
      <c r="H96" s="72"/>
      <c r="I96" s="74"/>
      <c r="J96" s="72"/>
      <c r="K96" s="74"/>
      <c r="L96" s="76" t="s">
        <v>198</v>
      </c>
      <c r="M96" s="76" t="s">
        <v>197</v>
      </c>
      <c r="N96" s="109"/>
      <c r="O96" s="72"/>
      <c r="P96" s="73"/>
      <c r="Q96" s="72">
        <f>J84</f>
        <v>-1979</v>
      </c>
      <c r="R96" s="73"/>
      <c r="S96" s="72">
        <f>H84</f>
        <v>11934</v>
      </c>
      <c r="T96" s="73"/>
      <c r="U96" s="72">
        <f>F84</f>
        <v>5583</v>
      </c>
      <c r="V96" s="73"/>
      <c r="W96" s="72">
        <f>D84</f>
        <v>35728</v>
      </c>
      <c r="X96" s="73"/>
      <c r="Y96" s="72">
        <f>SUM(Q96:W96)</f>
        <v>51266</v>
      </c>
    </row>
    <row r="97" spans="2:25" s="37" customFormat="1" ht="12" customHeight="1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79" t="s">
        <v>34</v>
      </c>
      <c r="M97" s="79" t="s">
        <v>112</v>
      </c>
      <c r="N97" s="79"/>
      <c r="O97" s="107"/>
      <c r="P97" s="108"/>
      <c r="Q97" s="103">
        <f>Q99+Q100</f>
        <v>0</v>
      </c>
      <c r="R97" s="103"/>
      <c r="S97" s="103">
        <f>S99+S100</f>
        <v>5001</v>
      </c>
      <c r="T97" s="103"/>
      <c r="U97" s="103">
        <f>U99+U100</f>
        <v>6365</v>
      </c>
      <c r="V97" s="103"/>
      <c r="W97" s="103">
        <f>W99+W100</f>
        <v>53201</v>
      </c>
      <c r="X97" s="103"/>
      <c r="Y97" s="103">
        <f>SUM(Q97:W97)</f>
        <v>64567</v>
      </c>
    </row>
    <row r="98" spans="2:25" s="37" customFormat="1" ht="12" customHeight="1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79"/>
      <c r="M98" s="110" t="s">
        <v>113</v>
      </c>
      <c r="N98" s="110"/>
      <c r="O98" s="107"/>
      <c r="P98" s="108"/>
      <c r="Q98" s="103"/>
      <c r="R98" s="103"/>
      <c r="S98" s="103"/>
      <c r="T98" s="103"/>
      <c r="U98" s="103"/>
      <c r="V98" s="103"/>
      <c r="W98" s="103"/>
      <c r="X98" s="103"/>
      <c r="Y98" s="103"/>
    </row>
    <row r="99" spans="2:25" s="54" customFormat="1" ht="12" customHeight="1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8" t="s">
        <v>209</v>
      </c>
      <c r="M99" s="125"/>
      <c r="N99" s="125" t="s">
        <v>210</v>
      </c>
      <c r="O99" s="115"/>
      <c r="P99" s="89"/>
      <c r="Q99" s="87">
        <v>0</v>
      </c>
      <c r="R99" s="87"/>
      <c r="S99" s="87">
        <v>3530</v>
      </c>
      <c r="T99" s="87"/>
      <c r="U99" s="87">
        <v>5591</v>
      </c>
      <c r="V99" s="87"/>
      <c r="W99" s="87">
        <v>52696</v>
      </c>
      <c r="X99" s="87"/>
      <c r="Y99" s="87">
        <f>SUM(Q99:W99)</f>
        <v>61817</v>
      </c>
    </row>
    <row r="100" spans="2:25" s="93" customFormat="1" ht="12" customHeight="1">
      <c r="B100" s="91"/>
      <c r="C100" s="55"/>
      <c r="D100" s="91"/>
      <c r="E100" s="53"/>
      <c r="F100" s="91"/>
      <c r="G100" s="53"/>
      <c r="H100" s="91"/>
      <c r="I100" s="53"/>
      <c r="J100" s="91"/>
      <c r="K100" s="53"/>
      <c r="L100" s="92" t="s">
        <v>211</v>
      </c>
      <c r="M100" s="92"/>
      <c r="N100" s="92" t="s">
        <v>212</v>
      </c>
      <c r="O100" s="91"/>
      <c r="P100" s="55"/>
      <c r="Q100" s="91">
        <v>0</v>
      </c>
      <c r="R100" s="55"/>
      <c r="S100" s="91">
        <v>1471</v>
      </c>
      <c r="T100" s="55"/>
      <c r="U100" s="91">
        <v>774</v>
      </c>
      <c r="V100" s="55"/>
      <c r="W100" s="91">
        <v>505</v>
      </c>
      <c r="X100" s="55"/>
      <c r="Y100" s="91">
        <f>SUM(Q100:W100)</f>
        <v>2750</v>
      </c>
    </row>
    <row r="101" spans="2:25" s="44" customFormat="1" ht="12" customHeight="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79" t="s">
        <v>35</v>
      </c>
      <c r="M101" s="79" t="s">
        <v>36</v>
      </c>
      <c r="N101" s="79"/>
      <c r="O101" s="107"/>
      <c r="P101" s="108"/>
      <c r="Q101" s="103">
        <f>Q102+Q103</f>
        <v>73779</v>
      </c>
      <c r="R101" s="103"/>
      <c r="S101" s="103">
        <f>S102+S103</f>
        <v>203</v>
      </c>
      <c r="T101" s="103"/>
      <c r="U101" s="103">
        <f>U102+U103</f>
        <v>162</v>
      </c>
      <c r="V101" s="103"/>
      <c r="W101" s="103">
        <f>W102+W103</f>
        <v>7002</v>
      </c>
      <c r="X101" s="103"/>
      <c r="Y101" s="103">
        <f>SUM(Q101:W101)</f>
        <v>81146</v>
      </c>
    </row>
    <row r="102" spans="2:25" s="126" customFormat="1" ht="12" customHeight="1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114" t="s">
        <v>114</v>
      </c>
      <c r="M102" s="114"/>
      <c r="N102" s="114" t="s">
        <v>115</v>
      </c>
      <c r="O102" s="115"/>
      <c r="P102" s="89"/>
      <c r="Q102" s="87">
        <v>73705</v>
      </c>
      <c r="R102" s="87"/>
      <c r="S102" s="87">
        <v>0</v>
      </c>
      <c r="T102" s="87"/>
      <c r="U102" s="87">
        <v>0</v>
      </c>
      <c r="V102" s="87"/>
      <c r="W102" s="87">
        <v>2140</v>
      </c>
      <c r="X102" s="87"/>
      <c r="Y102" s="87">
        <f>SUM(Q102:W102)</f>
        <v>75845</v>
      </c>
    </row>
    <row r="103" spans="2:25" s="93" customFormat="1" ht="12" customHeight="1">
      <c r="B103" s="91"/>
      <c r="C103" s="55"/>
      <c r="D103" s="91"/>
      <c r="E103" s="53"/>
      <c r="F103" s="91"/>
      <c r="G103" s="53"/>
      <c r="H103" s="91"/>
      <c r="I103" s="53"/>
      <c r="J103" s="91"/>
      <c r="K103" s="53"/>
      <c r="L103" s="92" t="s">
        <v>116</v>
      </c>
      <c r="M103" s="92"/>
      <c r="N103" s="92" t="s">
        <v>117</v>
      </c>
      <c r="O103" s="91"/>
      <c r="P103" s="55"/>
      <c r="Q103" s="91">
        <v>74</v>
      </c>
      <c r="R103" s="55"/>
      <c r="S103" s="91">
        <v>203</v>
      </c>
      <c r="T103" s="55"/>
      <c r="U103" s="91">
        <v>162</v>
      </c>
      <c r="V103" s="55"/>
      <c r="W103" s="91">
        <v>4862</v>
      </c>
      <c r="X103" s="55"/>
      <c r="Y103" s="91">
        <f>SUM(Q103:W103)</f>
        <v>5301</v>
      </c>
    </row>
    <row r="104" spans="2:25" s="68" customFormat="1" ht="12" customHeight="1">
      <c r="B104" s="103">
        <f>SUM(D104:J104)</f>
        <v>75510</v>
      </c>
      <c r="C104" s="103"/>
      <c r="D104" s="103">
        <f>D106+D108+D110</f>
        <v>7547</v>
      </c>
      <c r="E104" s="103"/>
      <c r="F104" s="103">
        <f>F106+F108+F110</f>
        <v>1026</v>
      </c>
      <c r="G104" s="103"/>
      <c r="H104" s="103">
        <f>H106+H108+H110</f>
        <v>335</v>
      </c>
      <c r="I104" s="103"/>
      <c r="J104" s="103">
        <f>J106+J108+J110</f>
        <v>66602</v>
      </c>
      <c r="K104" s="103"/>
      <c r="L104" s="79" t="s">
        <v>37</v>
      </c>
      <c r="M104" s="79" t="s">
        <v>118</v>
      </c>
      <c r="N104" s="79"/>
      <c r="O104" s="107"/>
      <c r="P104" s="108"/>
      <c r="Q104" s="103"/>
      <c r="R104" s="103"/>
      <c r="S104" s="103"/>
      <c r="T104" s="103"/>
      <c r="U104" s="103"/>
      <c r="V104" s="103"/>
      <c r="W104" s="103"/>
      <c r="X104" s="103"/>
      <c r="Y104" s="103"/>
    </row>
    <row r="105" spans="2:25" s="68" customFormat="1" ht="12" customHeight="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10"/>
      <c r="M105" s="110" t="s">
        <v>119</v>
      </c>
      <c r="N105" s="110"/>
      <c r="O105" s="107"/>
      <c r="P105" s="108"/>
      <c r="Q105" s="103"/>
      <c r="R105" s="103"/>
      <c r="S105" s="103"/>
      <c r="T105" s="103"/>
      <c r="U105" s="103"/>
      <c r="V105" s="103"/>
      <c r="W105" s="103"/>
      <c r="X105" s="103"/>
      <c r="Y105" s="103"/>
    </row>
    <row r="106" spans="2:25" s="93" customFormat="1" ht="12" customHeight="1">
      <c r="B106" s="87">
        <f>SUM(D106:J106)</f>
        <v>65002</v>
      </c>
      <c r="C106" s="87"/>
      <c r="D106" s="87">
        <v>997</v>
      </c>
      <c r="E106" s="87"/>
      <c r="F106" s="87">
        <v>0</v>
      </c>
      <c r="G106" s="87"/>
      <c r="H106" s="87">
        <v>0</v>
      </c>
      <c r="I106" s="87"/>
      <c r="J106" s="87">
        <v>64005</v>
      </c>
      <c r="K106" s="87"/>
      <c r="L106" s="114" t="s">
        <v>120</v>
      </c>
      <c r="M106" s="113"/>
      <c r="N106" s="114" t="s">
        <v>121</v>
      </c>
      <c r="O106" s="115"/>
      <c r="P106" s="89"/>
      <c r="Q106" s="87"/>
      <c r="R106" s="87"/>
      <c r="S106" s="87"/>
      <c r="T106" s="87"/>
      <c r="U106" s="87"/>
      <c r="V106" s="87"/>
      <c r="W106" s="87"/>
      <c r="X106" s="87"/>
      <c r="Y106" s="87"/>
    </row>
    <row r="107" spans="2:25" s="93" customFormat="1" ht="12" customHeight="1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120"/>
      <c r="M107" s="127"/>
      <c r="N107" s="120" t="s">
        <v>122</v>
      </c>
      <c r="O107" s="115"/>
      <c r="P107" s="89"/>
      <c r="Q107" s="87"/>
      <c r="R107" s="87"/>
      <c r="S107" s="87"/>
      <c r="T107" s="87"/>
      <c r="U107" s="87"/>
      <c r="V107" s="87"/>
      <c r="W107" s="87"/>
      <c r="X107" s="87"/>
      <c r="Y107" s="87"/>
    </row>
    <row r="108" spans="2:25" s="93" customFormat="1" ht="12" customHeight="1">
      <c r="B108" s="87">
        <f>SUM(D108:J108)</f>
        <v>5982</v>
      </c>
      <c r="C108" s="87"/>
      <c r="D108" s="87">
        <v>5543</v>
      </c>
      <c r="E108" s="87"/>
      <c r="F108" s="87">
        <v>162</v>
      </c>
      <c r="G108" s="87"/>
      <c r="H108" s="87">
        <v>203</v>
      </c>
      <c r="I108" s="87"/>
      <c r="J108" s="87">
        <v>74</v>
      </c>
      <c r="K108" s="87"/>
      <c r="L108" s="114" t="s">
        <v>123</v>
      </c>
      <c r="M108" s="114"/>
      <c r="N108" s="114" t="s">
        <v>124</v>
      </c>
      <c r="O108" s="115"/>
      <c r="P108" s="89"/>
      <c r="Q108" s="87"/>
      <c r="R108" s="87"/>
      <c r="S108" s="87"/>
      <c r="T108" s="87"/>
      <c r="U108" s="87"/>
      <c r="V108" s="87"/>
      <c r="W108" s="87"/>
      <c r="X108" s="87"/>
      <c r="Y108" s="87"/>
    </row>
    <row r="109" spans="2:25" s="93" customFormat="1" ht="12" customHeight="1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114"/>
      <c r="M109" s="114"/>
      <c r="N109" s="120" t="s">
        <v>96</v>
      </c>
      <c r="O109" s="115"/>
      <c r="P109" s="89"/>
      <c r="Q109" s="87"/>
      <c r="R109" s="87"/>
      <c r="S109" s="87"/>
      <c r="T109" s="87"/>
      <c r="U109" s="87"/>
      <c r="V109" s="87"/>
      <c r="W109" s="87"/>
      <c r="X109" s="87"/>
      <c r="Y109" s="87"/>
    </row>
    <row r="110" spans="2:25" s="93" customFormat="1" ht="12" customHeight="1">
      <c r="B110" s="87">
        <f>SUM(D110:J110)</f>
        <v>4526</v>
      </c>
      <c r="C110" s="87"/>
      <c r="D110" s="87">
        <v>1007</v>
      </c>
      <c r="E110" s="87"/>
      <c r="F110" s="87">
        <v>864</v>
      </c>
      <c r="G110" s="87"/>
      <c r="H110" s="87">
        <v>132</v>
      </c>
      <c r="I110" s="87"/>
      <c r="J110" s="87">
        <v>2523</v>
      </c>
      <c r="K110" s="87"/>
      <c r="L110" s="114" t="s">
        <v>125</v>
      </c>
      <c r="M110" s="113"/>
      <c r="N110" s="114" t="s">
        <v>126</v>
      </c>
      <c r="O110" s="115"/>
      <c r="P110" s="89"/>
      <c r="Q110" s="87"/>
      <c r="R110" s="87"/>
      <c r="S110" s="87"/>
      <c r="T110" s="87"/>
      <c r="U110" s="87"/>
      <c r="V110" s="87"/>
      <c r="W110" s="87"/>
      <c r="X110" s="87"/>
      <c r="Y110" s="87"/>
    </row>
    <row r="111" spans="2:25" s="93" customFormat="1" ht="12" customHeight="1">
      <c r="B111" s="91"/>
      <c r="C111" s="55"/>
      <c r="D111" s="91"/>
      <c r="E111" s="53"/>
      <c r="F111" s="91"/>
      <c r="G111" s="53"/>
      <c r="H111" s="91"/>
      <c r="I111" s="53"/>
      <c r="J111" s="91"/>
      <c r="K111" s="53"/>
      <c r="L111" s="92"/>
      <c r="M111" s="92"/>
      <c r="N111" s="92" t="s">
        <v>122</v>
      </c>
      <c r="O111" s="91"/>
      <c r="P111" s="55"/>
      <c r="Q111" s="91"/>
      <c r="R111" s="55"/>
      <c r="S111" s="91"/>
      <c r="T111" s="55"/>
      <c r="U111" s="91"/>
      <c r="V111" s="55"/>
      <c r="W111" s="91"/>
      <c r="X111" s="55"/>
      <c r="Y111" s="91"/>
    </row>
    <row r="112" spans="2:25" s="68" customFormat="1" ht="12" customHeight="1">
      <c r="B112" s="103">
        <f>B113+B114+B115+B117+B118</f>
        <v>7960</v>
      </c>
      <c r="C112" s="103"/>
      <c r="D112" s="103">
        <f>D113+D114+D115+D117+D118</f>
        <v>67203</v>
      </c>
      <c r="E112" s="103"/>
      <c r="F112" s="103">
        <f>F113+F114+F115+F117+F118</f>
        <v>3972</v>
      </c>
      <c r="G112" s="103"/>
      <c r="H112" s="103">
        <f>H113+H114+H115+H117+H118</f>
        <v>7623</v>
      </c>
      <c r="I112" s="103"/>
      <c r="J112" s="103">
        <f>J113+J114+J115+J117+J118</f>
        <v>19422</v>
      </c>
      <c r="K112" s="103"/>
      <c r="L112" s="79" t="s">
        <v>38</v>
      </c>
      <c r="M112" s="79" t="s">
        <v>39</v>
      </c>
      <c r="N112" s="79"/>
      <c r="O112" s="107"/>
      <c r="P112" s="108"/>
      <c r="Q112" s="103">
        <f>Q113+Q114+Q115+Q117+Q118</f>
        <v>30364</v>
      </c>
      <c r="R112" s="103"/>
      <c r="S112" s="103">
        <f>S113+S114+S115+S117+S118</f>
        <v>12145</v>
      </c>
      <c r="T112" s="103"/>
      <c r="U112" s="103">
        <f>U113+U114+U115+U117+U118</f>
        <v>46976</v>
      </c>
      <c r="V112" s="103"/>
      <c r="W112" s="103">
        <f>W113+W114+W115+W117+W118</f>
        <v>4964</v>
      </c>
      <c r="X112" s="103"/>
      <c r="Y112" s="103">
        <f>Y113+Y114+Y115+Y117+Y118</f>
        <v>4189</v>
      </c>
    </row>
    <row r="113" spans="2:25" s="93" customFormat="1" ht="12" customHeight="1">
      <c r="B113" s="87">
        <f>SUM(D113:J113)</f>
        <v>105</v>
      </c>
      <c r="C113" s="87"/>
      <c r="D113" s="87">
        <v>15</v>
      </c>
      <c r="E113" s="87"/>
      <c r="F113" s="87">
        <v>32</v>
      </c>
      <c r="G113" s="87"/>
      <c r="H113" s="87">
        <v>54</v>
      </c>
      <c r="I113" s="87"/>
      <c r="J113" s="87">
        <v>4</v>
      </c>
      <c r="K113" s="87"/>
      <c r="L113" s="114" t="s">
        <v>127</v>
      </c>
      <c r="M113" s="113"/>
      <c r="N113" s="114" t="s">
        <v>128</v>
      </c>
      <c r="O113" s="115"/>
      <c r="P113" s="89"/>
      <c r="Q113" s="87">
        <v>0</v>
      </c>
      <c r="R113" s="87"/>
      <c r="S113" s="87">
        <v>0</v>
      </c>
      <c r="T113" s="87"/>
      <c r="U113" s="87">
        <v>0</v>
      </c>
      <c r="V113" s="87"/>
      <c r="W113" s="87">
        <v>0</v>
      </c>
      <c r="X113" s="87"/>
      <c r="Y113" s="87">
        <v>0</v>
      </c>
    </row>
    <row r="114" spans="2:25" s="93" customFormat="1" ht="12" customHeight="1">
      <c r="B114" s="87">
        <v>0</v>
      </c>
      <c r="C114" s="87"/>
      <c r="D114" s="87">
        <v>0</v>
      </c>
      <c r="E114" s="87"/>
      <c r="F114" s="87">
        <v>0</v>
      </c>
      <c r="G114" s="87"/>
      <c r="H114" s="87">
        <v>0</v>
      </c>
      <c r="I114" s="87"/>
      <c r="J114" s="87">
        <v>0</v>
      </c>
      <c r="K114" s="87"/>
      <c r="L114" s="114" t="s">
        <v>129</v>
      </c>
      <c r="M114" s="113"/>
      <c r="N114" s="114" t="s">
        <v>130</v>
      </c>
      <c r="O114" s="115"/>
      <c r="P114" s="89"/>
      <c r="Q114" s="87">
        <v>2</v>
      </c>
      <c r="R114" s="87"/>
      <c r="S114" s="87">
        <v>51</v>
      </c>
      <c r="T114" s="87"/>
      <c r="U114" s="87">
        <v>25</v>
      </c>
      <c r="V114" s="87"/>
      <c r="W114" s="87">
        <v>11</v>
      </c>
      <c r="X114" s="87"/>
      <c r="Y114" s="87">
        <f>SUM(Q114:W114)</f>
        <v>89</v>
      </c>
    </row>
    <row r="115" spans="2:24" s="93" customFormat="1" ht="12" customHeight="1">
      <c r="B115" s="55"/>
      <c r="C115" s="87"/>
      <c r="D115" s="87">
        <v>61794</v>
      </c>
      <c r="E115" s="87"/>
      <c r="F115" s="87">
        <v>2807</v>
      </c>
      <c r="G115" s="87"/>
      <c r="H115" s="87">
        <v>6317</v>
      </c>
      <c r="I115" s="87"/>
      <c r="J115" s="87">
        <v>19342</v>
      </c>
      <c r="K115" s="87"/>
      <c r="L115" s="114" t="s">
        <v>131</v>
      </c>
      <c r="M115" s="113"/>
      <c r="N115" s="114" t="s">
        <v>132</v>
      </c>
      <c r="O115" s="115"/>
      <c r="P115" s="89"/>
      <c r="Q115" s="87">
        <v>29697</v>
      </c>
      <c r="R115" s="87"/>
      <c r="S115" s="87">
        <v>11149</v>
      </c>
      <c r="T115" s="87"/>
      <c r="U115" s="87">
        <v>45768</v>
      </c>
      <c r="V115" s="87"/>
      <c r="W115" s="87">
        <v>3646</v>
      </c>
      <c r="X115" s="87"/>
    </row>
    <row r="116" spans="2:25" s="93" customFormat="1" ht="12" customHeight="1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114"/>
      <c r="M116" s="113"/>
      <c r="N116" s="120" t="s">
        <v>133</v>
      </c>
      <c r="O116" s="115"/>
      <c r="P116" s="89"/>
      <c r="Q116" s="87"/>
      <c r="R116" s="87"/>
      <c r="S116" s="87"/>
      <c r="T116" s="87"/>
      <c r="U116" s="87"/>
      <c r="V116" s="87"/>
      <c r="W116" s="87"/>
      <c r="X116" s="87"/>
      <c r="Y116" s="87">
        <v>0</v>
      </c>
    </row>
    <row r="117" spans="2:25" s="93" customFormat="1" ht="12" customHeight="1">
      <c r="B117" s="87">
        <f>SUM(D117:J117)</f>
        <v>558</v>
      </c>
      <c r="C117" s="87"/>
      <c r="D117" s="87">
        <v>509</v>
      </c>
      <c r="E117" s="87"/>
      <c r="F117" s="87">
        <v>26</v>
      </c>
      <c r="G117" s="87"/>
      <c r="H117" s="87">
        <v>23</v>
      </c>
      <c r="I117" s="87"/>
      <c r="J117" s="87">
        <v>0</v>
      </c>
      <c r="K117" s="87"/>
      <c r="L117" s="114" t="s">
        <v>134</v>
      </c>
      <c r="M117" s="114"/>
      <c r="N117" s="114" t="s">
        <v>135</v>
      </c>
      <c r="O117" s="115"/>
      <c r="P117" s="89"/>
      <c r="Q117" s="87">
        <v>255</v>
      </c>
      <c r="R117" s="87"/>
      <c r="S117" s="87">
        <v>31</v>
      </c>
      <c r="T117" s="87"/>
      <c r="U117" s="87">
        <v>554</v>
      </c>
      <c r="V117" s="87"/>
      <c r="W117" s="87">
        <v>157</v>
      </c>
      <c r="X117" s="87"/>
      <c r="Y117" s="87">
        <f>SUM(Q117:W117)</f>
        <v>997</v>
      </c>
    </row>
    <row r="118" spans="2:25" s="93" customFormat="1" ht="12" customHeight="1">
      <c r="B118" s="87">
        <f>SUM(D118:J118)</f>
        <v>7297</v>
      </c>
      <c r="C118" s="87"/>
      <c r="D118" s="87">
        <v>4885</v>
      </c>
      <c r="E118" s="87"/>
      <c r="F118" s="87">
        <v>1107</v>
      </c>
      <c r="G118" s="87"/>
      <c r="H118" s="87">
        <v>1229</v>
      </c>
      <c r="I118" s="87"/>
      <c r="J118" s="87">
        <v>76</v>
      </c>
      <c r="K118" s="87"/>
      <c r="L118" s="114" t="s">
        <v>136</v>
      </c>
      <c r="M118" s="114"/>
      <c r="N118" s="114" t="s">
        <v>137</v>
      </c>
      <c r="O118" s="115"/>
      <c r="P118" s="89"/>
      <c r="Q118" s="87">
        <v>410</v>
      </c>
      <c r="R118" s="87"/>
      <c r="S118" s="87">
        <v>914</v>
      </c>
      <c r="T118" s="87"/>
      <c r="U118" s="87">
        <v>629</v>
      </c>
      <c r="V118" s="87"/>
      <c r="W118" s="87">
        <v>1150</v>
      </c>
      <c r="X118" s="87"/>
      <c r="Y118" s="87">
        <f>SUM(Q118:W118)</f>
        <v>3103</v>
      </c>
    </row>
    <row r="119" spans="2:25" s="124" customFormat="1" ht="12" customHeight="1">
      <c r="B119" s="98">
        <f>SUM(D119:J119)</f>
        <v>127204</v>
      </c>
      <c r="C119" s="98"/>
      <c r="D119" s="98">
        <f>W95+W97+W101+W104+W112-D104-D112</f>
        <v>29831</v>
      </c>
      <c r="E119" s="98"/>
      <c r="F119" s="98">
        <f>U95+U97+U101+U104+U112-F104-F112</f>
        <v>57052</v>
      </c>
      <c r="G119" s="98"/>
      <c r="H119" s="98">
        <f>S95+S97+S101+S104+S112-H104-H112</f>
        <v>23811</v>
      </c>
      <c r="I119" s="98"/>
      <c r="J119" s="98">
        <f>Q95+Q97+Q101+Q104+Q112-J104-J112</f>
        <v>16510</v>
      </c>
      <c r="K119" s="98"/>
      <c r="L119" s="121" t="s">
        <v>40</v>
      </c>
      <c r="M119" s="121" t="s">
        <v>41</v>
      </c>
      <c r="N119" s="121"/>
      <c r="O119" s="123"/>
      <c r="P119" s="102"/>
      <c r="Q119" s="98"/>
      <c r="R119" s="98"/>
      <c r="S119" s="98"/>
      <c r="T119" s="98"/>
      <c r="U119" s="98"/>
      <c r="V119" s="98"/>
      <c r="W119" s="98"/>
      <c r="X119" s="98"/>
      <c r="Y119" s="98"/>
    </row>
    <row r="120" spans="2:56" s="67" customFormat="1" ht="12" customHeight="1" thickBot="1">
      <c r="B120" s="63">
        <f>SUM(D120:J120)</f>
        <v>117698</v>
      </c>
      <c r="C120" s="64"/>
      <c r="D120" s="63">
        <f>W96+W97+W101+W104+W112-D104-D112</f>
        <v>26145</v>
      </c>
      <c r="E120" s="64"/>
      <c r="F120" s="63">
        <f>U96+U97+U101+U104+U112-F104-F112</f>
        <v>54088</v>
      </c>
      <c r="G120" s="64"/>
      <c r="H120" s="63">
        <f>S96+S97+S101+S104+S112-H104-H112</f>
        <v>21325</v>
      </c>
      <c r="I120" s="64"/>
      <c r="J120" s="63">
        <f>Q96+Q97+Q101+Q104+Q112-J104-J112</f>
        <v>16140</v>
      </c>
      <c r="K120" s="64"/>
      <c r="L120" s="65" t="s">
        <v>42</v>
      </c>
      <c r="M120" s="65" t="s">
        <v>43</v>
      </c>
      <c r="N120" s="65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</row>
    <row r="121" spans="2:25" s="68" customFormat="1" ht="21" customHeight="1">
      <c r="B121" s="15" t="s">
        <v>26</v>
      </c>
      <c r="C121" s="15"/>
      <c r="D121" s="17"/>
      <c r="E121" s="18"/>
      <c r="F121" s="18"/>
      <c r="G121" s="18"/>
      <c r="H121" s="18"/>
      <c r="I121" s="18"/>
      <c r="J121" s="18"/>
      <c r="K121" s="18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2:25" s="68" customFormat="1" ht="3.75" customHeight="1">
      <c r="B122" s="20"/>
      <c r="C122" s="20"/>
      <c r="D122" s="20"/>
      <c r="E122" s="20"/>
      <c r="F122" s="20"/>
      <c r="G122" s="20"/>
      <c r="H122" s="20"/>
      <c r="I122" s="20"/>
      <c r="J122" s="20"/>
      <c r="K122" s="21"/>
      <c r="L122" s="22"/>
      <c r="M122" s="23"/>
      <c r="N122" s="24"/>
      <c r="O122" s="24"/>
      <c r="P122" s="25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s="68" customFormat="1" ht="12.75">
      <c r="B123" s="26" t="s">
        <v>7</v>
      </c>
      <c r="C123" s="27"/>
      <c r="D123" s="27"/>
      <c r="E123" s="27"/>
      <c r="F123" s="27"/>
      <c r="G123" s="27"/>
      <c r="H123" s="27"/>
      <c r="I123" s="27"/>
      <c r="J123" s="27"/>
      <c r="K123" s="21"/>
      <c r="L123" s="28" t="s">
        <v>6</v>
      </c>
      <c r="M123" s="29"/>
      <c r="N123" s="30" t="s">
        <v>72</v>
      </c>
      <c r="O123" s="30"/>
      <c r="P123" s="31"/>
      <c r="Q123" s="26" t="s">
        <v>16</v>
      </c>
      <c r="R123" s="27"/>
      <c r="S123" s="27"/>
      <c r="T123" s="27"/>
      <c r="U123" s="27"/>
      <c r="V123" s="27"/>
      <c r="W123" s="27"/>
      <c r="X123" s="27"/>
      <c r="Y123" s="26"/>
    </row>
    <row r="124" spans="2:25" s="68" customFormat="1" ht="2.25" customHeight="1">
      <c r="B124" s="32"/>
      <c r="C124" s="32"/>
      <c r="D124" s="32"/>
      <c r="E124" s="32"/>
      <c r="F124" s="32"/>
      <c r="G124" s="32"/>
      <c r="H124" s="32"/>
      <c r="I124" s="32"/>
      <c r="J124" s="32"/>
      <c r="K124" s="33"/>
      <c r="L124" s="27"/>
      <c r="M124" s="32"/>
      <c r="N124" s="27"/>
      <c r="O124" s="27"/>
      <c r="P124" s="31"/>
      <c r="Q124" s="31"/>
      <c r="R124" s="31"/>
      <c r="S124" s="31"/>
      <c r="T124" s="31"/>
      <c r="U124" s="31"/>
      <c r="V124" s="31"/>
      <c r="W124" s="31"/>
      <c r="X124" s="31"/>
      <c r="Y124" s="31"/>
    </row>
    <row r="125" spans="2:25" s="68" customFormat="1" ht="12.75">
      <c r="B125" s="34" t="s">
        <v>8</v>
      </c>
      <c r="C125" s="21"/>
      <c r="D125" s="35" t="s">
        <v>180</v>
      </c>
      <c r="E125" s="21"/>
      <c r="F125" s="35" t="s">
        <v>181</v>
      </c>
      <c r="G125" s="21"/>
      <c r="H125" s="35" t="s">
        <v>182</v>
      </c>
      <c r="I125" s="21"/>
      <c r="J125" s="35" t="s">
        <v>183</v>
      </c>
      <c r="K125" s="21"/>
      <c r="L125" s="34"/>
      <c r="M125" s="36"/>
      <c r="N125" s="34" t="s">
        <v>73</v>
      </c>
      <c r="O125" s="34"/>
      <c r="P125" s="31"/>
      <c r="Q125" s="35" t="s">
        <v>183</v>
      </c>
      <c r="R125" s="21"/>
      <c r="S125" s="35" t="s">
        <v>182</v>
      </c>
      <c r="T125" s="21"/>
      <c r="U125" s="35" t="s">
        <v>181</v>
      </c>
      <c r="V125" s="21"/>
      <c r="W125" s="35" t="s">
        <v>180</v>
      </c>
      <c r="X125" s="21"/>
      <c r="Y125" s="34" t="s">
        <v>8</v>
      </c>
    </row>
    <row r="126" spans="2:25" s="68" customFormat="1" ht="2.25" customHeight="1">
      <c r="B126" s="36"/>
      <c r="C126" s="21"/>
      <c r="D126" s="21"/>
      <c r="E126" s="21"/>
      <c r="F126" s="21"/>
      <c r="G126" s="21"/>
      <c r="H126" s="21"/>
      <c r="I126" s="21"/>
      <c r="J126" s="21"/>
      <c r="K126" s="21"/>
      <c r="L126" s="34"/>
      <c r="M126" s="36"/>
      <c r="N126" s="34"/>
      <c r="O126" s="34"/>
      <c r="P126" s="37"/>
      <c r="Q126" s="21"/>
      <c r="R126" s="21"/>
      <c r="S126" s="21"/>
      <c r="T126" s="21"/>
      <c r="U126" s="21"/>
      <c r="V126" s="21"/>
      <c r="W126" s="21"/>
      <c r="X126" s="21"/>
      <c r="Y126" s="36"/>
    </row>
    <row r="127" spans="2:25" s="68" customFormat="1" ht="12.75">
      <c r="B127" s="38" t="s">
        <v>9</v>
      </c>
      <c r="C127" s="21"/>
      <c r="D127" s="39" t="s">
        <v>9</v>
      </c>
      <c r="E127" s="40"/>
      <c r="F127" s="39" t="s">
        <v>187</v>
      </c>
      <c r="G127" s="21"/>
      <c r="H127" s="41" t="s">
        <v>190</v>
      </c>
      <c r="I127" s="21"/>
      <c r="J127" s="35" t="s">
        <v>193</v>
      </c>
      <c r="K127" s="21"/>
      <c r="L127" s="34"/>
      <c r="M127" s="36"/>
      <c r="N127" s="34"/>
      <c r="O127" s="34"/>
      <c r="P127" s="37"/>
      <c r="Q127" s="35" t="s">
        <v>193</v>
      </c>
      <c r="R127" s="21"/>
      <c r="S127" s="41" t="s">
        <v>190</v>
      </c>
      <c r="T127" s="40"/>
      <c r="U127" s="39" t="s">
        <v>187</v>
      </c>
      <c r="V127" s="21"/>
      <c r="W127" s="39" t="s">
        <v>9</v>
      </c>
      <c r="X127" s="21"/>
      <c r="Y127" s="38" t="s">
        <v>9</v>
      </c>
    </row>
    <row r="128" spans="2:25" s="68" customFormat="1" ht="12.75">
      <c r="B128" s="42" t="s">
        <v>195</v>
      </c>
      <c r="C128" s="40"/>
      <c r="D128" s="39" t="s">
        <v>186</v>
      </c>
      <c r="E128" s="40"/>
      <c r="F128" s="39" t="s">
        <v>188</v>
      </c>
      <c r="G128" s="40"/>
      <c r="H128" s="41" t="s">
        <v>191</v>
      </c>
      <c r="I128" s="21"/>
      <c r="J128" s="39" t="s">
        <v>213</v>
      </c>
      <c r="K128" s="21"/>
      <c r="L128" s="30"/>
      <c r="M128" s="43"/>
      <c r="N128" s="30"/>
      <c r="O128" s="30"/>
      <c r="P128" s="44"/>
      <c r="Q128" s="39" t="s">
        <v>213</v>
      </c>
      <c r="R128" s="40"/>
      <c r="S128" s="39" t="s">
        <v>191</v>
      </c>
      <c r="T128" s="40"/>
      <c r="U128" s="39" t="s">
        <v>188</v>
      </c>
      <c r="V128" s="40"/>
      <c r="W128" s="39" t="s">
        <v>186</v>
      </c>
      <c r="X128" s="21"/>
      <c r="Y128" s="42" t="s">
        <v>195</v>
      </c>
    </row>
    <row r="129" spans="2:25" s="68" customFormat="1" ht="12" customHeight="1">
      <c r="B129" s="42" t="s">
        <v>194</v>
      </c>
      <c r="C129" s="40"/>
      <c r="D129" s="39" t="s">
        <v>184</v>
      </c>
      <c r="E129" s="40"/>
      <c r="F129" s="39" t="s">
        <v>189</v>
      </c>
      <c r="G129" s="40"/>
      <c r="H129" s="41" t="s">
        <v>185</v>
      </c>
      <c r="I129" s="21"/>
      <c r="J129" s="39" t="s">
        <v>192</v>
      </c>
      <c r="K129" s="21"/>
      <c r="L129" s="30"/>
      <c r="M129" s="43"/>
      <c r="N129" s="30"/>
      <c r="O129" s="30"/>
      <c r="P129" s="44"/>
      <c r="Q129" s="39" t="s">
        <v>192</v>
      </c>
      <c r="R129" s="40"/>
      <c r="S129" s="39" t="s">
        <v>185</v>
      </c>
      <c r="T129" s="40"/>
      <c r="U129" s="39" t="s">
        <v>189</v>
      </c>
      <c r="V129" s="40"/>
      <c r="W129" s="39" t="s">
        <v>184</v>
      </c>
      <c r="X129" s="21"/>
      <c r="Y129" s="42" t="s">
        <v>194</v>
      </c>
    </row>
    <row r="130" spans="2:25" s="68" customFormat="1" ht="2.25" customHeight="1">
      <c r="B130" s="45"/>
      <c r="C130" s="46"/>
      <c r="D130" s="47"/>
      <c r="E130" s="46"/>
      <c r="F130" s="47"/>
      <c r="G130" s="46"/>
      <c r="H130" s="47"/>
      <c r="I130" s="46"/>
      <c r="J130" s="47"/>
      <c r="K130" s="46"/>
      <c r="L130" s="48"/>
      <c r="M130" s="48"/>
      <c r="N130" s="48"/>
      <c r="O130" s="48"/>
      <c r="P130" s="48"/>
      <c r="Q130" s="45"/>
      <c r="R130" s="46"/>
      <c r="S130" s="47"/>
      <c r="T130" s="46"/>
      <c r="U130" s="47"/>
      <c r="V130" s="46"/>
      <c r="W130" s="47"/>
      <c r="X130" s="46"/>
      <c r="Y130" s="47"/>
    </row>
    <row r="131" spans="2:25" s="37" customFormat="1" ht="12" customHeight="1"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11" t="s">
        <v>40</v>
      </c>
      <c r="M131" s="111" t="s">
        <v>41</v>
      </c>
      <c r="N131" s="105"/>
      <c r="O131" s="107"/>
      <c r="P131" s="108"/>
      <c r="Q131" s="103">
        <f>J119</f>
        <v>16510</v>
      </c>
      <c r="R131" s="103"/>
      <c r="S131" s="103">
        <f>H119</f>
        <v>23811</v>
      </c>
      <c r="T131" s="103"/>
      <c r="U131" s="103">
        <f>F119</f>
        <v>57052</v>
      </c>
      <c r="V131" s="103"/>
      <c r="W131" s="103">
        <f>D119</f>
        <v>29831</v>
      </c>
      <c r="X131" s="103"/>
      <c r="Y131" s="103">
        <f>SUM(Q131:W131)</f>
        <v>127204</v>
      </c>
    </row>
    <row r="132" spans="2:25" s="77" customFormat="1" ht="12" customHeight="1">
      <c r="B132" s="72"/>
      <c r="C132" s="73"/>
      <c r="D132" s="72"/>
      <c r="E132" s="74"/>
      <c r="F132" s="72"/>
      <c r="G132" s="74"/>
      <c r="H132" s="72"/>
      <c r="I132" s="74"/>
      <c r="J132" s="72"/>
      <c r="K132" s="74"/>
      <c r="L132" s="76" t="s">
        <v>42</v>
      </c>
      <c r="M132" s="76" t="s">
        <v>43</v>
      </c>
      <c r="N132" s="109"/>
      <c r="O132" s="72"/>
      <c r="P132" s="73"/>
      <c r="Q132" s="72">
        <f>J120</f>
        <v>16140</v>
      </c>
      <c r="R132" s="73"/>
      <c r="S132" s="72">
        <f>H120</f>
        <v>21325</v>
      </c>
      <c r="T132" s="73"/>
      <c r="U132" s="72">
        <f>F120</f>
        <v>54088</v>
      </c>
      <c r="V132" s="73"/>
      <c r="W132" s="72">
        <f>D120</f>
        <v>26145</v>
      </c>
      <c r="X132" s="73"/>
      <c r="Y132" s="72">
        <f>SUM(Q132:W132)</f>
        <v>117698</v>
      </c>
    </row>
    <row r="133" spans="2:25" s="44" customFormat="1" ht="12" customHeight="1">
      <c r="B133" s="103">
        <f>SUM(D133:J133)</f>
        <v>62130</v>
      </c>
      <c r="C133" s="103"/>
      <c r="D133" s="103">
        <f>D134+D141</f>
        <v>2435</v>
      </c>
      <c r="E133" s="103"/>
      <c r="F133" s="103">
        <f>F134+F141</f>
        <v>42643</v>
      </c>
      <c r="G133" s="103"/>
      <c r="H133" s="103">
        <f>H134+H141</f>
        <v>5659</v>
      </c>
      <c r="I133" s="103"/>
      <c r="J133" s="103">
        <f>J134+J141</f>
        <v>11393</v>
      </c>
      <c r="K133" s="103"/>
      <c r="L133" s="79" t="s">
        <v>44</v>
      </c>
      <c r="M133" s="79" t="s">
        <v>45</v>
      </c>
      <c r="N133" s="79"/>
      <c r="O133" s="107"/>
      <c r="P133" s="108"/>
      <c r="Q133" s="103"/>
      <c r="R133" s="103"/>
      <c r="S133" s="103"/>
      <c r="T133" s="103"/>
      <c r="U133" s="103"/>
      <c r="V133" s="103"/>
      <c r="W133" s="103"/>
      <c r="X133" s="103"/>
      <c r="Y133" s="103"/>
    </row>
    <row r="134" spans="2:25" s="44" customFormat="1" ht="12" customHeight="1">
      <c r="B134" s="103">
        <f>SUM(D134:J134)</f>
        <v>38211</v>
      </c>
      <c r="C134" s="103"/>
      <c r="D134" s="103">
        <f>D135+D137+D139</f>
        <v>1294</v>
      </c>
      <c r="E134" s="103"/>
      <c r="F134" s="103">
        <f>F135+F137+F139</f>
        <v>23442</v>
      </c>
      <c r="G134" s="103"/>
      <c r="H134" s="103">
        <f>H135+H137+H139</f>
        <v>2106</v>
      </c>
      <c r="I134" s="103"/>
      <c r="J134" s="103">
        <f>J135+J137+J139</f>
        <v>11369</v>
      </c>
      <c r="K134" s="103"/>
      <c r="L134" s="111" t="s">
        <v>138</v>
      </c>
      <c r="M134" s="111"/>
      <c r="N134" s="105" t="s">
        <v>139</v>
      </c>
      <c r="O134" s="107"/>
      <c r="P134" s="108"/>
      <c r="Q134" s="103"/>
      <c r="R134" s="103"/>
      <c r="S134" s="103"/>
      <c r="T134" s="103"/>
      <c r="U134" s="103"/>
      <c r="V134" s="103"/>
      <c r="W134" s="103"/>
      <c r="X134" s="103"/>
      <c r="Y134" s="103"/>
    </row>
    <row r="135" spans="2:25" s="116" customFormat="1" ht="12" customHeight="1">
      <c r="B135" s="87">
        <f>SUM(D135:J135)</f>
        <v>87</v>
      </c>
      <c r="C135" s="87"/>
      <c r="D135" s="87">
        <v>0</v>
      </c>
      <c r="E135" s="87"/>
      <c r="F135" s="87">
        <v>0</v>
      </c>
      <c r="G135" s="87"/>
      <c r="H135" s="87">
        <v>0</v>
      </c>
      <c r="I135" s="87"/>
      <c r="J135" s="87">
        <v>87</v>
      </c>
      <c r="K135" s="87"/>
      <c r="L135" s="114" t="s">
        <v>140</v>
      </c>
      <c r="M135" s="114"/>
      <c r="N135" s="114" t="s">
        <v>141</v>
      </c>
      <c r="O135" s="115"/>
      <c r="P135" s="89"/>
      <c r="Q135" s="87"/>
      <c r="R135" s="87"/>
      <c r="S135" s="87"/>
      <c r="T135" s="87"/>
      <c r="U135" s="87"/>
      <c r="V135" s="87"/>
      <c r="W135" s="87"/>
      <c r="X135" s="87"/>
      <c r="Y135" s="87"/>
    </row>
    <row r="136" spans="2:25" s="93" customFormat="1" ht="12" customHeight="1"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114"/>
      <c r="M136" s="114"/>
      <c r="N136" s="114" t="s">
        <v>142</v>
      </c>
      <c r="O136" s="115"/>
      <c r="P136" s="89"/>
      <c r="Q136" s="87"/>
      <c r="R136" s="87"/>
      <c r="S136" s="87"/>
      <c r="T136" s="87"/>
      <c r="U136" s="87"/>
      <c r="V136" s="87"/>
      <c r="W136" s="87"/>
      <c r="X136" s="87"/>
      <c r="Y136" s="87"/>
    </row>
    <row r="137" spans="2:25" s="93" customFormat="1" ht="12" customHeight="1">
      <c r="B137" s="87">
        <f>SUM(D137:J137)</f>
        <v>10303</v>
      </c>
      <c r="C137" s="87"/>
      <c r="D137" s="87">
        <v>0</v>
      </c>
      <c r="E137" s="87"/>
      <c r="F137" s="87">
        <v>0</v>
      </c>
      <c r="G137" s="87"/>
      <c r="H137" s="87">
        <v>0</v>
      </c>
      <c r="I137" s="87"/>
      <c r="J137" s="87">
        <v>10303</v>
      </c>
      <c r="K137" s="87"/>
      <c r="L137" s="114" t="s">
        <v>143</v>
      </c>
      <c r="M137" s="113"/>
      <c r="N137" s="114" t="s">
        <v>144</v>
      </c>
      <c r="O137" s="115"/>
      <c r="P137" s="89"/>
      <c r="Q137" s="87"/>
      <c r="R137" s="87"/>
      <c r="S137" s="87"/>
      <c r="T137" s="87"/>
      <c r="U137" s="87"/>
      <c r="V137" s="87"/>
      <c r="W137" s="87"/>
      <c r="X137" s="87"/>
      <c r="Y137" s="87"/>
    </row>
    <row r="138" spans="2:56" s="56" customFormat="1" ht="12" customHeight="1"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114"/>
      <c r="M138" s="113"/>
      <c r="N138" s="114" t="s">
        <v>145</v>
      </c>
      <c r="O138" s="115"/>
      <c r="P138" s="89"/>
      <c r="Q138" s="87"/>
      <c r="R138" s="87"/>
      <c r="S138" s="87"/>
      <c r="T138" s="87"/>
      <c r="U138" s="87"/>
      <c r="V138" s="87"/>
      <c r="W138" s="87"/>
      <c r="X138" s="87"/>
      <c r="Y138" s="87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</row>
    <row r="139" spans="2:25" s="93" customFormat="1" ht="12" customHeight="1">
      <c r="B139" s="87">
        <f>SUM(D139:J139)</f>
        <v>27821</v>
      </c>
      <c r="C139" s="87"/>
      <c r="D139" s="87">
        <v>1294</v>
      </c>
      <c r="E139" s="87"/>
      <c r="F139" s="87">
        <v>23442</v>
      </c>
      <c r="G139" s="87"/>
      <c r="H139" s="87">
        <v>2106</v>
      </c>
      <c r="I139" s="87"/>
      <c r="J139" s="87">
        <v>979</v>
      </c>
      <c r="K139" s="87"/>
      <c r="L139" s="114" t="s">
        <v>146</v>
      </c>
      <c r="M139" s="113"/>
      <c r="N139" s="114" t="s">
        <v>147</v>
      </c>
      <c r="O139" s="115"/>
      <c r="P139" s="89"/>
      <c r="Q139" s="87"/>
      <c r="R139" s="87"/>
      <c r="S139" s="87"/>
      <c r="T139" s="87"/>
      <c r="U139" s="87"/>
      <c r="V139" s="87"/>
      <c r="W139" s="87"/>
      <c r="X139" s="87"/>
      <c r="Y139" s="87"/>
    </row>
    <row r="140" spans="2:25" s="93" customFormat="1" ht="12" customHeight="1"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114"/>
      <c r="M140" s="113"/>
      <c r="N140" s="114" t="s">
        <v>148</v>
      </c>
      <c r="O140" s="115"/>
      <c r="P140" s="89"/>
      <c r="Q140" s="87"/>
      <c r="R140" s="87"/>
      <c r="S140" s="87"/>
      <c r="T140" s="87"/>
      <c r="U140" s="87"/>
      <c r="V140" s="87"/>
      <c r="W140" s="87"/>
      <c r="X140" s="87"/>
      <c r="Y140" s="87"/>
    </row>
    <row r="141" spans="2:25" s="68" customFormat="1" ht="12" customHeight="1">
      <c r="B141" s="103">
        <f>SUM(D141:J141)</f>
        <v>23919</v>
      </c>
      <c r="C141" s="103"/>
      <c r="D141" s="103">
        <v>1141</v>
      </c>
      <c r="E141" s="103"/>
      <c r="F141" s="103">
        <v>19201</v>
      </c>
      <c r="G141" s="103"/>
      <c r="H141" s="103">
        <v>3553</v>
      </c>
      <c r="I141" s="103"/>
      <c r="J141" s="103">
        <v>24</v>
      </c>
      <c r="K141" s="103"/>
      <c r="L141" s="111" t="s">
        <v>149</v>
      </c>
      <c r="M141" s="105"/>
      <c r="N141" s="111" t="s">
        <v>150</v>
      </c>
      <c r="O141" s="107"/>
      <c r="P141" s="108"/>
      <c r="Q141" s="103"/>
      <c r="R141" s="103"/>
      <c r="S141" s="103"/>
      <c r="T141" s="103"/>
      <c r="U141" s="103"/>
      <c r="V141" s="103"/>
      <c r="W141" s="103"/>
      <c r="X141" s="103"/>
      <c r="Y141" s="103"/>
    </row>
    <row r="142" spans="2:25" s="68" customFormat="1" ht="12" customHeight="1"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11"/>
      <c r="M142" s="105"/>
      <c r="N142" s="111" t="s">
        <v>151</v>
      </c>
      <c r="O142" s="107"/>
      <c r="P142" s="108"/>
      <c r="Q142" s="103"/>
      <c r="R142" s="103"/>
      <c r="S142" s="103"/>
      <c r="T142" s="103"/>
      <c r="U142" s="103"/>
      <c r="V142" s="103"/>
      <c r="W142" s="103"/>
      <c r="X142" s="103"/>
      <c r="Y142" s="103"/>
    </row>
    <row r="143" spans="2:25" s="68" customFormat="1" ht="12" customHeight="1">
      <c r="B143" s="98">
        <f>SUM(D143:J143)</f>
        <v>65074</v>
      </c>
      <c r="C143" s="98"/>
      <c r="D143" s="98">
        <f>W131-D133</f>
        <v>27396</v>
      </c>
      <c r="E143" s="98"/>
      <c r="F143" s="98">
        <f>U131-F133</f>
        <v>14409</v>
      </c>
      <c r="G143" s="98"/>
      <c r="H143" s="98">
        <f>S131-H133</f>
        <v>18152</v>
      </c>
      <c r="I143" s="98"/>
      <c r="J143" s="98">
        <f>Q131-J133</f>
        <v>5117</v>
      </c>
      <c r="K143" s="98"/>
      <c r="L143" s="121" t="s">
        <v>46</v>
      </c>
      <c r="M143" s="121" t="s">
        <v>47</v>
      </c>
      <c r="N143" s="121"/>
      <c r="O143" s="107"/>
      <c r="P143" s="108"/>
      <c r="Q143" s="103"/>
      <c r="R143" s="103"/>
      <c r="S143" s="103"/>
      <c r="T143" s="103"/>
      <c r="U143" s="103"/>
      <c r="V143" s="103"/>
      <c r="W143" s="103"/>
      <c r="X143" s="103"/>
      <c r="Y143" s="103"/>
    </row>
    <row r="144" spans="2:56" s="67" customFormat="1" ht="12" customHeight="1" thickBot="1">
      <c r="B144" s="63">
        <f>SUM(D144:J144)</f>
        <v>55568</v>
      </c>
      <c r="C144" s="64"/>
      <c r="D144" s="63">
        <f>W132-D133</f>
        <v>23710</v>
      </c>
      <c r="E144" s="64"/>
      <c r="F144" s="63">
        <f>U132-F133</f>
        <v>11445</v>
      </c>
      <c r="G144" s="64"/>
      <c r="H144" s="63">
        <f>S132-H133</f>
        <v>15666</v>
      </c>
      <c r="I144" s="64"/>
      <c r="J144" s="63">
        <f>Q132-J133</f>
        <v>4747</v>
      </c>
      <c r="K144" s="64"/>
      <c r="L144" s="65" t="s">
        <v>48</v>
      </c>
      <c r="M144" s="65" t="s">
        <v>49</v>
      </c>
      <c r="N144" s="65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</row>
    <row r="145" spans="2:25" s="68" customFormat="1" ht="21" customHeight="1">
      <c r="B145" s="15" t="s">
        <v>172</v>
      </c>
      <c r="C145" s="15"/>
      <c r="D145" s="17"/>
      <c r="E145" s="18"/>
      <c r="F145" s="18"/>
      <c r="G145" s="18"/>
      <c r="H145" s="18"/>
      <c r="I145" s="18"/>
      <c r="J145" s="18"/>
      <c r="K145" s="18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s="68" customFormat="1" ht="3.75" customHeight="1">
      <c r="B146" s="20"/>
      <c r="C146" s="20"/>
      <c r="D146" s="20"/>
      <c r="E146" s="20"/>
      <c r="F146" s="20"/>
      <c r="G146" s="20"/>
      <c r="H146" s="20"/>
      <c r="I146" s="20"/>
      <c r="J146" s="20"/>
      <c r="K146" s="21"/>
      <c r="L146" s="22"/>
      <c r="M146" s="23"/>
      <c r="N146" s="24"/>
      <c r="O146" s="24"/>
      <c r="P146" s="25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s="68" customFormat="1" ht="12.75">
      <c r="B147" s="26" t="s">
        <v>7</v>
      </c>
      <c r="C147" s="27"/>
      <c r="D147" s="27"/>
      <c r="E147" s="27"/>
      <c r="F147" s="27"/>
      <c r="G147" s="27"/>
      <c r="H147" s="27"/>
      <c r="I147" s="27"/>
      <c r="J147" s="27"/>
      <c r="K147" s="21"/>
      <c r="L147" s="28" t="s">
        <v>6</v>
      </c>
      <c r="M147" s="29"/>
      <c r="N147" s="30" t="s">
        <v>72</v>
      </c>
      <c r="O147" s="30"/>
      <c r="P147" s="31"/>
      <c r="Q147" s="26" t="s">
        <v>16</v>
      </c>
      <c r="R147" s="27"/>
      <c r="S147" s="27"/>
      <c r="T147" s="27"/>
      <c r="U147" s="27"/>
      <c r="V147" s="27"/>
      <c r="W147" s="27"/>
      <c r="X147" s="27"/>
      <c r="Y147" s="26"/>
    </row>
    <row r="148" spans="2:25" s="68" customFormat="1" ht="2.25" customHeight="1">
      <c r="B148" s="32"/>
      <c r="C148" s="32"/>
      <c r="D148" s="32"/>
      <c r="E148" s="32"/>
      <c r="F148" s="32"/>
      <c r="G148" s="32"/>
      <c r="H148" s="32"/>
      <c r="I148" s="32"/>
      <c r="J148" s="32"/>
      <c r="K148" s="33"/>
      <c r="L148" s="27"/>
      <c r="M148" s="32"/>
      <c r="N148" s="27"/>
      <c r="O148" s="27"/>
      <c r="P148" s="31"/>
      <c r="Q148" s="31"/>
      <c r="R148" s="31"/>
      <c r="S148" s="31"/>
      <c r="T148" s="31"/>
      <c r="U148" s="31"/>
      <c r="V148" s="31"/>
      <c r="W148" s="31"/>
      <c r="X148" s="31"/>
      <c r="Y148" s="31"/>
    </row>
    <row r="149" spans="2:25" s="68" customFormat="1" ht="12.75">
      <c r="B149" s="34" t="s">
        <v>8</v>
      </c>
      <c r="C149" s="21"/>
      <c r="D149" s="35" t="s">
        <v>180</v>
      </c>
      <c r="E149" s="21"/>
      <c r="F149" s="35" t="s">
        <v>181</v>
      </c>
      <c r="G149" s="21"/>
      <c r="H149" s="35" t="s">
        <v>182</v>
      </c>
      <c r="I149" s="21"/>
      <c r="J149" s="35" t="s">
        <v>183</v>
      </c>
      <c r="K149" s="21"/>
      <c r="L149" s="34"/>
      <c r="M149" s="36"/>
      <c r="N149" s="34" t="s">
        <v>73</v>
      </c>
      <c r="O149" s="34"/>
      <c r="P149" s="31"/>
      <c r="Q149" s="35" t="s">
        <v>183</v>
      </c>
      <c r="R149" s="21"/>
      <c r="S149" s="35" t="s">
        <v>182</v>
      </c>
      <c r="T149" s="21"/>
      <c r="U149" s="35" t="s">
        <v>181</v>
      </c>
      <c r="V149" s="21"/>
      <c r="W149" s="35" t="s">
        <v>180</v>
      </c>
      <c r="X149" s="21"/>
      <c r="Y149" s="34" t="s">
        <v>8</v>
      </c>
    </row>
    <row r="150" spans="2:25" s="68" customFormat="1" ht="2.25" customHeight="1">
      <c r="B150" s="36"/>
      <c r="C150" s="21"/>
      <c r="D150" s="21"/>
      <c r="E150" s="21"/>
      <c r="F150" s="21"/>
      <c r="G150" s="21"/>
      <c r="H150" s="21"/>
      <c r="I150" s="21"/>
      <c r="J150" s="21"/>
      <c r="K150" s="21"/>
      <c r="L150" s="34"/>
      <c r="M150" s="36"/>
      <c r="N150" s="34"/>
      <c r="O150" s="34"/>
      <c r="P150" s="37"/>
      <c r="Q150" s="21"/>
      <c r="R150" s="21"/>
      <c r="S150" s="21"/>
      <c r="T150" s="21"/>
      <c r="U150" s="21"/>
      <c r="V150" s="21"/>
      <c r="W150" s="21"/>
      <c r="X150" s="21"/>
      <c r="Y150" s="36"/>
    </row>
    <row r="151" spans="2:25" s="68" customFormat="1" ht="12.75">
      <c r="B151" s="38" t="s">
        <v>9</v>
      </c>
      <c r="C151" s="21"/>
      <c r="D151" s="39" t="s">
        <v>9</v>
      </c>
      <c r="E151" s="40"/>
      <c r="F151" s="39" t="s">
        <v>187</v>
      </c>
      <c r="G151" s="21"/>
      <c r="H151" s="41" t="s">
        <v>190</v>
      </c>
      <c r="I151" s="21"/>
      <c r="J151" s="35" t="s">
        <v>193</v>
      </c>
      <c r="K151" s="21"/>
      <c r="L151" s="34"/>
      <c r="M151" s="36"/>
      <c r="N151" s="34"/>
      <c r="O151" s="34"/>
      <c r="P151" s="37"/>
      <c r="Q151" s="35" t="s">
        <v>193</v>
      </c>
      <c r="R151" s="21"/>
      <c r="S151" s="41" t="s">
        <v>190</v>
      </c>
      <c r="T151" s="40"/>
      <c r="U151" s="39" t="s">
        <v>187</v>
      </c>
      <c r="V151" s="21"/>
      <c r="W151" s="39" t="s">
        <v>9</v>
      </c>
      <c r="X151" s="21"/>
      <c r="Y151" s="38" t="s">
        <v>9</v>
      </c>
    </row>
    <row r="152" spans="2:25" s="68" customFormat="1" ht="12.75">
      <c r="B152" s="42" t="s">
        <v>195</v>
      </c>
      <c r="C152" s="40"/>
      <c r="D152" s="39" t="s">
        <v>186</v>
      </c>
      <c r="E152" s="40"/>
      <c r="F152" s="39" t="s">
        <v>188</v>
      </c>
      <c r="G152" s="40"/>
      <c r="H152" s="41" t="s">
        <v>191</v>
      </c>
      <c r="I152" s="21"/>
      <c r="J152" s="39" t="s">
        <v>213</v>
      </c>
      <c r="K152" s="21"/>
      <c r="L152" s="30"/>
      <c r="M152" s="43"/>
      <c r="N152" s="30"/>
      <c r="O152" s="30"/>
      <c r="P152" s="44"/>
      <c r="Q152" s="39" t="s">
        <v>213</v>
      </c>
      <c r="R152" s="40"/>
      <c r="S152" s="39" t="s">
        <v>191</v>
      </c>
      <c r="T152" s="40"/>
      <c r="U152" s="39" t="s">
        <v>188</v>
      </c>
      <c r="V152" s="40"/>
      <c r="W152" s="39" t="s">
        <v>186</v>
      </c>
      <c r="X152" s="21"/>
      <c r="Y152" s="42" t="s">
        <v>195</v>
      </c>
    </row>
    <row r="153" spans="2:25" s="68" customFormat="1" ht="12" customHeight="1">
      <c r="B153" s="42" t="s">
        <v>194</v>
      </c>
      <c r="C153" s="40"/>
      <c r="D153" s="39" t="s">
        <v>184</v>
      </c>
      <c r="E153" s="40"/>
      <c r="F153" s="39" t="s">
        <v>189</v>
      </c>
      <c r="G153" s="40"/>
      <c r="H153" s="41" t="s">
        <v>185</v>
      </c>
      <c r="I153" s="21"/>
      <c r="J153" s="39" t="s">
        <v>192</v>
      </c>
      <c r="K153" s="21"/>
      <c r="L153" s="30"/>
      <c r="M153" s="43"/>
      <c r="N153" s="30"/>
      <c r="O153" s="30"/>
      <c r="P153" s="44"/>
      <c r="Q153" s="39" t="s">
        <v>192</v>
      </c>
      <c r="R153" s="40"/>
      <c r="S153" s="39" t="s">
        <v>185</v>
      </c>
      <c r="T153" s="40"/>
      <c r="U153" s="39" t="s">
        <v>189</v>
      </c>
      <c r="V153" s="40"/>
      <c r="W153" s="39" t="s">
        <v>184</v>
      </c>
      <c r="X153" s="21"/>
      <c r="Y153" s="42" t="s">
        <v>194</v>
      </c>
    </row>
    <row r="154" spans="2:25" s="68" customFormat="1" ht="2.25" customHeight="1">
      <c r="B154" s="45"/>
      <c r="C154" s="46"/>
      <c r="D154" s="47"/>
      <c r="E154" s="46"/>
      <c r="F154" s="47"/>
      <c r="G154" s="46"/>
      <c r="H154" s="47"/>
      <c r="I154" s="46"/>
      <c r="J154" s="47"/>
      <c r="K154" s="46"/>
      <c r="L154" s="48"/>
      <c r="M154" s="48"/>
      <c r="N154" s="48"/>
      <c r="O154" s="48"/>
      <c r="P154" s="48"/>
      <c r="Q154" s="45"/>
      <c r="R154" s="46"/>
      <c r="S154" s="47"/>
      <c r="T154" s="46"/>
      <c r="U154" s="47"/>
      <c r="V154" s="46"/>
      <c r="W154" s="47"/>
      <c r="X154" s="46"/>
      <c r="Y154" s="47"/>
    </row>
    <row r="155" spans="2:25" s="31" customFormat="1" ht="12" customHeight="1"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11" t="s">
        <v>40</v>
      </c>
      <c r="M155" s="111" t="s">
        <v>41</v>
      </c>
      <c r="N155" s="105"/>
      <c r="O155" s="108"/>
      <c r="P155" s="108"/>
      <c r="Q155" s="103">
        <f>J119</f>
        <v>16510</v>
      </c>
      <c r="R155" s="103"/>
      <c r="S155" s="103">
        <f>H119</f>
        <v>23811</v>
      </c>
      <c r="T155" s="103"/>
      <c r="U155" s="103">
        <f>F119</f>
        <v>57052</v>
      </c>
      <c r="V155" s="103"/>
      <c r="W155" s="103">
        <f>D119</f>
        <v>29831</v>
      </c>
      <c r="X155" s="103"/>
      <c r="Y155" s="103">
        <f>SUM(Q155:W155)</f>
        <v>127204</v>
      </c>
    </row>
    <row r="156" spans="2:25" s="77" customFormat="1" ht="12" customHeight="1">
      <c r="B156" s="72"/>
      <c r="C156" s="73"/>
      <c r="D156" s="72"/>
      <c r="E156" s="74"/>
      <c r="F156" s="72"/>
      <c r="G156" s="74"/>
      <c r="H156" s="72"/>
      <c r="I156" s="74"/>
      <c r="J156" s="72"/>
      <c r="K156" s="74"/>
      <c r="L156" s="76" t="s">
        <v>42</v>
      </c>
      <c r="M156" s="76" t="s">
        <v>43</v>
      </c>
      <c r="N156" s="109"/>
      <c r="O156" s="72"/>
      <c r="P156" s="73"/>
      <c r="Q156" s="72">
        <f>J120</f>
        <v>16140</v>
      </c>
      <c r="R156" s="73"/>
      <c r="S156" s="72">
        <f>H120</f>
        <v>21325</v>
      </c>
      <c r="T156" s="73"/>
      <c r="U156" s="72">
        <f>F120</f>
        <v>54088</v>
      </c>
      <c r="V156" s="73"/>
      <c r="W156" s="72">
        <f>D120</f>
        <v>26145</v>
      </c>
      <c r="X156" s="73"/>
      <c r="Y156" s="72">
        <f>SUM(Q156:W156)</f>
        <v>117698</v>
      </c>
    </row>
    <row r="157" spans="2:25" s="31" customFormat="1" ht="12" customHeight="1">
      <c r="B157" s="103">
        <f>SUM(D157:J157)</f>
        <v>107951</v>
      </c>
      <c r="C157" s="103"/>
      <c r="D157" s="103">
        <f>D158+D159</f>
        <v>23608</v>
      </c>
      <c r="E157" s="103"/>
      <c r="F157" s="103">
        <f>F158+F159</f>
        <v>52127</v>
      </c>
      <c r="G157" s="103"/>
      <c r="H157" s="103">
        <f>H158+H159</f>
        <v>19751</v>
      </c>
      <c r="I157" s="103"/>
      <c r="J157" s="103">
        <f>J158+J159</f>
        <v>12465</v>
      </c>
      <c r="K157" s="103"/>
      <c r="L157" s="79" t="s">
        <v>52</v>
      </c>
      <c r="M157" s="79" t="s">
        <v>53</v>
      </c>
      <c r="N157" s="79"/>
      <c r="O157" s="108"/>
      <c r="P157" s="108"/>
      <c r="Q157" s="103"/>
      <c r="R157" s="103"/>
      <c r="S157" s="103"/>
      <c r="T157" s="103"/>
      <c r="U157" s="103"/>
      <c r="V157" s="103"/>
      <c r="W157" s="103"/>
      <c r="X157" s="103"/>
      <c r="Y157" s="103"/>
    </row>
    <row r="158" spans="2:25" s="54" customFormat="1" ht="12" customHeight="1">
      <c r="B158" s="87">
        <f>SUM(D158:J158)</f>
        <v>62130</v>
      </c>
      <c r="C158" s="87"/>
      <c r="D158" s="87">
        <v>2435</v>
      </c>
      <c r="E158" s="87"/>
      <c r="F158" s="87">
        <v>42643</v>
      </c>
      <c r="G158" s="87"/>
      <c r="H158" s="87">
        <v>5659</v>
      </c>
      <c r="I158" s="87"/>
      <c r="J158" s="87">
        <v>11393</v>
      </c>
      <c r="K158" s="87"/>
      <c r="L158" s="114" t="s">
        <v>152</v>
      </c>
      <c r="M158" s="114"/>
      <c r="N158" s="113" t="s">
        <v>153</v>
      </c>
      <c r="O158" s="89"/>
      <c r="P158" s="89"/>
      <c r="Q158" s="87"/>
      <c r="R158" s="87"/>
      <c r="S158" s="87"/>
      <c r="T158" s="87"/>
      <c r="U158" s="87"/>
      <c r="V158" s="87"/>
      <c r="W158" s="87"/>
      <c r="X158" s="87"/>
      <c r="Y158" s="87"/>
    </row>
    <row r="159" spans="2:25" s="54" customFormat="1" ht="12" customHeight="1">
      <c r="B159" s="87">
        <f>SUM(D159:J159)</f>
        <v>45821</v>
      </c>
      <c r="C159" s="87"/>
      <c r="D159" s="87">
        <v>21173</v>
      </c>
      <c r="E159" s="87"/>
      <c r="F159" s="87">
        <v>9484</v>
      </c>
      <c r="G159" s="87"/>
      <c r="H159" s="87">
        <v>14092</v>
      </c>
      <c r="I159" s="87"/>
      <c r="J159" s="87">
        <v>1072</v>
      </c>
      <c r="K159" s="87"/>
      <c r="L159" s="114" t="s">
        <v>154</v>
      </c>
      <c r="M159" s="114"/>
      <c r="N159" s="114" t="s">
        <v>155</v>
      </c>
      <c r="O159" s="89"/>
      <c r="P159" s="89"/>
      <c r="Q159" s="87"/>
      <c r="R159" s="87"/>
      <c r="S159" s="87"/>
      <c r="T159" s="87"/>
      <c r="U159" s="87"/>
      <c r="V159" s="87"/>
      <c r="W159" s="87"/>
      <c r="X159" s="87"/>
      <c r="Y159" s="87"/>
    </row>
    <row r="160" spans="2:25" s="68" customFormat="1" ht="12" customHeight="1">
      <c r="B160" s="98">
        <f>SUM(D160:J160)</f>
        <v>19253</v>
      </c>
      <c r="C160" s="98"/>
      <c r="D160" s="98">
        <f>W155-D157</f>
        <v>6223</v>
      </c>
      <c r="E160" s="98"/>
      <c r="F160" s="98">
        <f>U155-F157</f>
        <v>4925</v>
      </c>
      <c r="G160" s="98"/>
      <c r="H160" s="98">
        <f>S155-H157</f>
        <v>4060</v>
      </c>
      <c r="I160" s="98"/>
      <c r="J160" s="98">
        <f>Q155-J157</f>
        <v>4045</v>
      </c>
      <c r="K160" s="103"/>
      <c r="L160" s="121" t="s">
        <v>54</v>
      </c>
      <c r="M160" s="128" t="s">
        <v>55</v>
      </c>
      <c r="N160" s="121"/>
      <c r="O160" s="108"/>
      <c r="P160" s="108"/>
      <c r="Q160" s="103"/>
      <c r="R160" s="103"/>
      <c r="S160" s="103"/>
      <c r="T160" s="103"/>
      <c r="U160" s="103"/>
      <c r="V160" s="103"/>
      <c r="W160" s="103"/>
      <c r="X160" s="103"/>
      <c r="Y160" s="103"/>
    </row>
    <row r="161" spans="2:56" s="67" customFormat="1" ht="12" customHeight="1" thickBot="1">
      <c r="B161" s="63">
        <f>SUM(D161:J161)</f>
        <v>9747</v>
      </c>
      <c r="C161" s="64"/>
      <c r="D161" s="63">
        <f>W156-D157</f>
        <v>2537</v>
      </c>
      <c r="E161" s="64"/>
      <c r="F161" s="63">
        <f>U156-F157</f>
        <v>1961</v>
      </c>
      <c r="G161" s="64"/>
      <c r="H161" s="63">
        <f>S156-H157</f>
        <v>1574</v>
      </c>
      <c r="I161" s="64"/>
      <c r="J161" s="63">
        <f>Q156-J157</f>
        <v>3675</v>
      </c>
      <c r="K161" s="64"/>
      <c r="L161" s="65" t="s">
        <v>56</v>
      </c>
      <c r="M161" s="65" t="s">
        <v>57</v>
      </c>
      <c r="N161" s="65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</row>
    <row r="162" spans="2:25" s="68" customFormat="1" ht="21" customHeight="1">
      <c r="B162" s="15" t="s">
        <v>173</v>
      </c>
      <c r="C162" s="15"/>
      <c r="D162" s="17"/>
      <c r="E162" s="18"/>
      <c r="F162" s="18"/>
      <c r="G162" s="18"/>
      <c r="H162" s="18"/>
      <c r="I162" s="18"/>
      <c r="J162" s="18"/>
      <c r="K162" s="18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s="68" customFormat="1" ht="3.75" customHeight="1">
      <c r="B163" s="20"/>
      <c r="C163" s="20"/>
      <c r="D163" s="20"/>
      <c r="E163" s="20"/>
      <c r="F163" s="20"/>
      <c r="G163" s="20"/>
      <c r="H163" s="20"/>
      <c r="I163" s="20"/>
      <c r="J163" s="20"/>
      <c r="K163" s="21"/>
      <c r="L163" s="22"/>
      <c r="M163" s="23"/>
      <c r="N163" s="24"/>
      <c r="O163" s="24"/>
      <c r="P163" s="25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s="68" customFormat="1" ht="12.75">
      <c r="B164" s="26" t="s">
        <v>7</v>
      </c>
      <c r="C164" s="27"/>
      <c r="D164" s="27"/>
      <c r="E164" s="27"/>
      <c r="F164" s="27"/>
      <c r="G164" s="27"/>
      <c r="H164" s="27"/>
      <c r="I164" s="27"/>
      <c r="J164" s="27"/>
      <c r="K164" s="21"/>
      <c r="L164" s="28" t="s">
        <v>6</v>
      </c>
      <c r="M164" s="29"/>
      <c r="N164" s="30" t="s">
        <v>72</v>
      </c>
      <c r="O164" s="30"/>
      <c r="P164" s="31"/>
      <c r="Q164" s="26" t="s">
        <v>16</v>
      </c>
      <c r="R164" s="27"/>
      <c r="S164" s="27"/>
      <c r="T164" s="27"/>
      <c r="U164" s="27"/>
      <c r="V164" s="27"/>
      <c r="W164" s="27"/>
      <c r="X164" s="27"/>
      <c r="Y164" s="26"/>
    </row>
    <row r="165" spans="2:25" s="68" customFormat="1" ht="2.25" customHeight="1">
      <c r="B165" s="32"/>
      <c r="C165" s="32"/>
      <c r="D165" s="32"/>
      <c r="E165" s="32"/>
      <c r="F165" s="32"/>
      <c r="G165" s="32"/>
      <c r="H165" s="32"/>
      <c r="I165" s="32"/>
      <c r="J165" s="32"/>
      <c r="K165" s="33"/>
      <c r="L165" s="27"/>
      <c r="M165" s="32"/>
      <c r="N165" s="27"/>
      <c r="O165" s="27"/>
      <c r="P165" s="31"/>
      <c r="Q165" s="31"/>
      <c r="R165" s="31"/>
      <c r="S165" s="31"/>
      <c r="T165" s="31"/>
      <c r="U165" s="31"/>
      <c r="V165" s="31"/>
      <c r="W165" s="31"/>
      <c r="X165" s="31"/>
      <c r="Y165" s="31"/>
    </row>
    <row r="166" spans="2:25" s="68" customFormat="1" ht="12.75">
      <c r="B166" s="34" t="s">
        <v>8</v>
      </c>
      <c r="C166" s="21"/>
      <c r="D166" s="35" t="s">
        <v>180</v>
      </c>
      <c r="E166" s="21"/>
      <c r="F166" s="35" t="s">
        <v>181</v>
      </c>
      <c r="G166" s="21"/>
      <c r="H166" s="35" t="s">
        <v>182</v>
      </c>
      <c r="I166" s="21"/>
      <c r="J166" s="35" t="s">
        <v>183</v>
      </c>
      <c r="K166" s="21"/>
      <c r="L166" s="34"/>
      <c r="M166" s="36"/>
      <c r="N166" s="34" t="s">
        <v>73</v>
      </c>
      <c r="O166" s="34"/>
      <c r="P166" s="31"/>
      <c r="Q166" s="35" t="s">
        <v>183</v>
      </c>
      <c r="R166" s="21"/>
      <c r="S166" s="35" t="s">
        <v>182</v>
      </c>
      <c r="T166" s="21"/>
      <c r="U166" s="35" t="s">
        <v>181</v>
      </c>
      <c r="V166" s="21"/>
      <c r="W166" s="35" t="s">
        <v>180</v>
      </c>
      <c r="X166" s="21"/>
      <c r="Y166" s="34" t="s">
        <v>8</v>
      </c>
    </row>
    <row r="167" spans="2:25" s="68" customFormat="1" ht="2.25" customHeight="1">
      <c r="B167" s="36"/>
      <c r="C167" s="21"/>
      <c r="D167" s="21"/>
      <c r="E167" s="21"/>
      <c r="F167" s="21"/>
      <c r="G167" s="21"/>
      <c r="H167" s="21"/>
      <c r="I167" s="21"/>
      <c r="J167" s="21"/>
      <c r="K167" s="21"/>
      <c r="L167" s="34"/>
      <c r="M167" s="36"/>
      <c r="N167" s="34"/>
      <c r="O167" s="34"/>
      <c r="P167" s="37"/>
      <c r="Q167" s="21"/>
      <c r="R167" s="21"/>
      <c r="S167" s="21"/>
      <c r="T167" s="21"/>
      <c r="U167" s="21"/>
      <c r="V167" s="21"/>
      <c r="W167" s="21"/>
      <c r="X167" s="21"/>
      <c r="Y167" s="36"/>
    </row>
    <row r="168" spans="2:25" s="68" customFormat="1" ht="12.75">
      <c r="B168" s="38" t="s">
        <v>9</v>
      </c>
      <c r="C168" s="21"/>
      <c r="D168" s="39" t="s">
        <v>9</v>
      </c>
      <c r="E168" s="40"/>
      <c r="F168" s="39" t="s">
        <v>187</v>
      </c>
      <c r="G168" s="21"/>
      <c r="H168" s="41" t="s">
        <v>190</v>
      </c>
      <c r="I168" s="21"/>
      <c r="J168" s="35" t="s">
        <v>193</v>
      </c>
      <c r="K168" s="21"/>
      <c r="L168" s="34"/>
      <c r="M168" s="36"/>
      <c r="N168" s="34"/>
      <c r="O168" s="34"/>
      <c r="P168" s="37"/>
      <c r="Q168" s="35" t="s">
        <v>193</v>
      </c>
      <c r="R168" s="21"/>
      <c r="S168" s="41" t="s">
        <v>190</v>
      </c>
      <c r="T168" s="40"/>
      <c r="U168" s="39" t="s">
        <v>187</v>
      </c>
      <c r="V168" s="21"/>
      <c r="W168" s="39" t="s">
        <v>9</v>
      </c>
      <c r="X168" s="21"/>
      <c r="Y168" s="38" t="s">
        <v>9</v>
      </c>
    </row>
    <row r="169" spans="2:25" s="68" customFormat="1" ht="12.75">
      <c r="B169" s="42" t="s">
        <v>195</v>
      </c>
      <c r="C169" s="40"/>
      <c r="D169" s="39" t="s">
        <v>186</v>
      </c>
      <c r="E169" s="40"/>
      <c r="F169" s="39" t="s">
        <v>188</v>
      </c>
      <c r="G169" s="40"/>
      <c r="H169" s="41" t="s">
        <v>191</v>
      </c>
      <c r="I169" s="21"/>
      <c r="J169" s="39" t="s">
        <v>213</v>
      </c>
      <c r="K169" s="21"/>
      <c r="L169" s="30"/>
      <c r="M169" s="43"/>
      <c r="N169" s="30"/>
      <c r="O169" s="30"/>
      <c r="P169" s="44"/>
      <c r="Q169" s="39" t="s">
        <v>213</v>
      </c>
      <c r="R169" s="40"/>
      <c r="S169" s="39" t="s">
        <v>191</v>
      </c>
      <c r="T169" s="40"/>
      <c r="U169" s="39" t="s">
        <v>188</v>
      </c>
      <c r="V169" s="40"/>
      <c r="W169" s="39" t="s">
        <v>186</v>
      </c>
      <c r="X169" s="21"/>
      <c r="Y169" s="42" t="s">
        <v>195</v>
      </c>
    </row>
    <row r="170" spans="2:25" s="68" customFormat="1" ht="12" customHeight="1">
      <c r="B170" s="42" t="s">
        <v>194</v>
      </c>
      <c r="C170" s="40"/>
      <c r="D170" s="39" t="s">
        <v>184</v>
      </c>
      <c r="E170" s="40"/>
      <c r="F170" s="39" t="s">
        <v>189</v>
      </c>
      <c r="G170" s="40"/>
      <c r="H170" s="41" t="s">
        <v>185</v>
      </c>
      <c r="I170" s="21"/>
      <c r="J170" s="39" t="s">
        <v>192</v>
      </c>
      <c r="K170" s="21"/>
      <c r="L170" s="30"/>
      <c r="M170" s="43"/>
      <c r="N170" s="30"/>
      <c r="O170" s="30"/>
      <c r="P170" s="44"/>
      <c r="Q170" s="39" t="s">
        <v>192</v>
      </c>
      <c r="R170" s="40"/>
      <c r="S170" s="39" t="s">
        <v>185</v>
      </c>
      <c r="T170" s="40"/>
      <c r="U170" s="39" t="s">
        <v>189</v>
      </c>
      <c r="V170" s="40"/>
      <c r="W170" s="39" t="s">
        <v>184</v>
      </c>
      <c r="X170" s="21"/>
      <c r="Y170" s="42" t="s">
        <v>194</v>
      </c>
    </row>
    <row r="171" spans="2:25" s="68" customFormat="1" ht="2.25" customHeight="1">
      <c r="B171" s="45"/>
      <c r="C171" s="46"/>
      <c r="D171" s="47"/>
      <c r="E171" s="46"/>
      <c r="F171" s="47"/>
      <c r="G171" s="46"/>
      <c r="H171" s="47"/>
      <c r="I171" s="46"/>
      <c r="J171" s="47"/>
      <c r="K171" s="46"/>
      <c r="L171" s="48"/>
      <c r="M171" s="48"/>
      <c r="N171" s="48"/>
      <c r="O171" s="48"/>
      <c r="P171" s="48"/>
      <c r="Q171" s="45"/>
      <c r="R171" s="46"/>
      <c r="S171" s="47"/>
      <c r="T171" s="46"/>
      <c r="U171" s="47"/>
      <c r="V171" s="46"/>
      <c r="W171" s="47"/>
      <c r="X171" s="46"/>
      <c r="Y171" s="47"/>
    </row>
    <row r="172" spans="2:25" s="68" customFormat="1" ht="12" customHeight="1"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4" t="s">
        <v>46</v>
      </c>
      <c r="M172" s="111" t="s">
        <v>47</v>
      </c>
      <c r="N172" s="106"/>
      <c r="O172" s="108"/>
      <c r="P172" s="108"/>
      <c r="Q172" s="103">
        <f>J143</f>
        <v>5117</v>
      </c>
      <c r="R172" s="103"/>
      <c r="S172" s="103">
        <f>H143</f>
        <v>18152</v>
      </c>
      <c r="T172" s="103"/>
      <c r="U172" s="103">
        <f>F143</f>
        <v>14409</v>
      </c>
      <c r="V172" s="103"/>
      <c r="W172" s="103">
        <f>D143</f>
        <v>27396</v>
      </c>
      <c r="X172" s="103"/>
      <c r="Y172" s="103">
        <f>SUM(Q172:W172)</f>
        <v>65074</v>
      </c>
    </row>
    <row r="173" spans="2:25" s="77" customFormat="1" ht="12" customHeight="1">
      <c r="B173" s="72"/>
      <c r="C173" s="73"/>
      <c r="D173" s="72"/>
      <c r="E173" s="74"/>
      <c r="F173" s="72"/>
      <c r="G173" s="74"/>
      <c r="H173" s="72"/>
      <c r="I173" s="74"/>
      <c r="J173" s="72"/>
      <c r="K173" s="74"/>
      <c r="L173" s="76" t="s">
        <v>48</v>
      </c>
      <c r="M173" s="76" t="s">
        <v>49</v>
      </c>
      <c r="N173" s="109"/>
      <c r="O173" s="72"/>
      <c r="P173" s="73"/>
      <c r="Q173" s="72">
        <f>J144</f>
        <v>4747</v>
      </c>
      <c r="R173" s="73"/>
      <c r="S173" s="72">
        <f>H144</f>
        <v>15666</v>
      </c>
      <c r="T173" s="73"/>
      <c r="U173" s="72">
        <f>F144</f>
        <v>11445</v>
      </c>
      <c r="V173" s="73"/>
      <c r="W173" s="72">
        <f>D144</f>
        <v>23710</v>
      </c>
      <c r="X173" s="73"/>
      <c r="Y173" s="72">
        <f>SUM(Q173:W173)</f>
        <v>55568</v>
      </c>
    </row>
    <row r="174" spans="2:25" s="68" customFormat="1" ht="12" customHeight="1">
      <c r="B174" s="103">
        <f>SUM(D174:J174)</f>
        <v>45821</v>
      </c>
      <c r="C174" s="103"/>
      <c r="D174" s="103">
        <f>D175</f>
        <v>21173</v>
      </c>
      <c r="E174" s="103"/>
      <c r="F174" s="103">
        <f>F175</f>
        <v>9484</v>
      </c>
      <c r="G174" s="103"/>
      <c r="H174" s="103">
        <f>H175</f>
        <v>14092</v>
      </c>
      <c r="I174" s="103"/>
      <c r="J174" s="103">
        <f>J175</f>
        <v>1072</v>
      </c>
      <c r="K174" s="103"/>
      <c r="L174" s="79" t="s">
        <v>50</v>
      </c>
      <c r="M174" s="79" t="s">
        <v>51</v>
      </c>
      <c r="N174" s="79"/>
      <c r="O174" s="108"/>
      <c r="P174" s="108"/>
      <c r="Q174" s="103"/>
      <c r="R174" s="103"/>
      <c r="S174" s="103"/>
      <c r="T174" s="103"/>
      <c r="U174" s="103"/>
      <c r="V174" s="103"/>
      <c r="W174" s="103"/>
      <c r="X174" s="103"/>
      <c r="Y174" s="103"/>
    </row>
    <row r="175" spans="2:25" s="93" customFormat="1" ht="12" customHeight="1">
      <c r="B175" s="87">
        <f>SUM(D175:J175)</f>
        <v>45821</v>
      </c>
      <c r="C175" s="87"/>
      <c r="D175" s="87">
        <v>21173</v>
      </c>
      <c r="E175" s="87"/>
      <c r="F175" s="87">
        <v>9484</v>
      </c>
      <c r="G175" s="87"/>
      <c r="H175" s="87">
        <v>14092</v>
      </c>
      <c r="I175" s="87"/>
      <c r="J175" s="87">
        <v>1072</v>
      </c>
      <c r="K175" s="87"/>
      <c r="L175" s="112" t="s">
        <v>156</v>
      </c>
      <c r="M175" s="113"/>
      <c r="N175" s="114" t="s">
        <v>157</v>
      </c>
      <c r="O175" s="114"/>
      <c r="P175" s="89"/>
      <c r="Q175" s="87"/>
      <c r="R175" s="87"/>
      <c r="S175" s="87"/>
      <c r="T175" s="87"/>
      <c r="U175" s="87"/>
      <c r="V175" s="87"/>
      <c r="W175" s="87"/>
      <c r="X175" s="87"/>
      <c r="Y175" s="87"/>
    </row>
    <row r="176" spans="2:25" s="68" customFormat="1" ht="12" customHeight="1">
      <c r="B176" s="98">
        <f>SUM(D176:J176)</f>
        <v>19253</v>
      </c>
      <c r="C176" s="98"/>
      <c r="D176" s="98">
        <f>W172-D174</f>
        <v>6223</v>
      </c>
      <c r="E176" s="98"/>
      <c r="F176" s="98">
        <f>U172-F174</f>
        <v>4925</v>
      </c>
      <c r="G176" s="98"/>
      <c r="H176" s="98">
        <f>S172-H174</f>
        <v>4060</v>
      </c>
      <c r="I176" s="98"/>
      <c r="J176" s="98">
        <f>Q172-J174</f>
        <v>4045</v>
      </c>
      <c r="K176" s="103"/>
      <c r="L176" s="122" t="s">
        <v>54</v>
      </c>
      <c r="M176" s="128" t="s">
        <v>55</v>
      </c>
      <c r="N176" s="122"/>
      <c r="O176" s="108"/>
      <c r="P176" s="108"/>
      <c r="Q176" s="103"/>
      <c r="R176" s="103"/>
      <c r="S176" s="103"/>
      <c r="T176" s="103"/>
      <c r="U176" s="103"/>
      <c r="V176" s="103"/>
      <c r="W176" s="103"/>
      <c r="X176" s="103"/>
      <c r="Y176" s="103"/>
    </row>
    <row r="177" spans="2:56" s="67" customFormat="1" ht="12" customHeight="1" thickBot="1">
      <c r="B177" s="63">
        <f>SUM(D177:J177)</f>
        <v>9747</v>
      </c>
      <c r="C177" s="64"/>
      <c r="D177" s="63">
        <f>W173-D174</f>
        <v>2537</v>
      </c>
      <c r="E177" s="64"/>
      <c r="F177" s="63">
        <f>U173-F174</f>
        <v>1961</v>
      </c>
      <c r="G177" s="64"/>
      <c r="H177" s="63">
        <f>S173-H174</f>
        <v>1574</v>
      </c>
      <c r="I177" s="64"/>
      <c r="J177" s="63">
        <f>Q173-J174</f>
        <v>3675</v>
      </c>
      <c r="K177" s="64"/>
      <c r="L177" s="65" t="s">
        <v>56</v>
      </c>
      <c r="M177" s="65" t="s">
        <v>57</v>
      </c>
      <c r="N177" s="65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</row>
    <row r="178" spans="2:25" s="68" customFormat="1" ht="18">
      <c r="B178" s="14" t="s">
        <v>27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2:25" s="68" customFormat="1" ht="21" customHeight="1">
      <c r="B179" s="15" t="s">
        <v>28</v>
      </c>
      <c r="C179" s="15"/>
      <c r="D179" s="17"/>
      <c r="E179" s="18"/>
      <c r="F179" s="18"/>
      <c r="G179" s="18"/>
      <c r="H179" s="18"/>
      <c r="I179" s="18"/>
      <c r="J179" s="18"/>
      <c r="K179" s="18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2:25" s="68" customFormat="1" ht="3.75" customHeight="1">
      <c r="B180" s="20"/>
      <c r="C180" s="20"/>
      <c r="D180" s="20"/>
      <c r="E180" s="20"/>
      <c r="F180" s="20"/>
      <c r="G180" s="20"/>
      <c r="H180" s="20"/>
      <c r="I180" s="20"/>
      <c r="J180" s="20"/>
      <c r="K180" s="21"/>
      <c r="L180" s="22"/>
      <c r="M180" s="23"/>
      <c r="N180" s="24"/>
      <c r="O180" s="24"/>
      <c r="P180" s="25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2:25" s="68" customFormat="1" ht="12.75">
      <c r="B181" s="26" t="s">
        <v>29</v>
      </c>
      <c r="C181" s="27"/>
      <c r="D181" s="27"/>
      <c r="E181" s="27"/>
      <c r="F181" s="27"/>
      <c r="G181" s="27"/>
      <c r="H181" s="27"/>
      <c r="I181" s="27"/>
      <c r="J181" s="27"/>
      <c r="K181" s="21"/>
      <c r="L181" s="28" t="s">
        <v>6</v>
      </c>
      <c r="M181" s="29"/>
      <c r="N181" s="30" t="s">
        <v>72</v>
      </c>
      <c r="O181" s="30"/>
      <c r="P181" s="31"/>
      <c r="Q181" s="34" t="s">
        <v>30</v>
      </c>
      <c r="R181" s="27"/>
      <c r="S181" s="27"/>
      <c r="T181" s="27"/>
      <c r="U181" s="27"/>
      <c r="V181" s="27"/>
      <c r="W181" s="27"/>
      <c r="X181" s="27"/>
      <c r="Y181" s="129"/>
    </row>
    <row r="182" spans="2:25" s="68" customFormat="1" ht="2.25" customHeight="1">
      <c r="B182" s="32"/>
      <c r="C182" s="32"/>
      <c r="D182" s="32"/>
      <c r="E182" s="32"/>
      <c r="F182" s="32"/>
      <c r="G182" s="32"/>
      <c r="H182" s="32"/>
      <c r="I182" s="32"/>
      <c r="J182" s="32"/>
      <c r="K182" s="33"/>
      <c r="L182" s="27"/>
      <c r="M182" s="32"/>
      <c r="N182" s="27"/>
      <c r="O182" s="27"/>
      <c r="P182" s="31"/>
      <c r="Q182" s="31"/>
      <c r="R182" s="31"/>
      <c r="S182" s="31"/>
      <c r="T182" s="31"/>
      <c r="U182" s="31"/>
      <c r="V182" s="31"/>
      <c r="W182" s="31"/>
      <c r="X182" s="31"/>
      <c r="Y182" s="31"/>
    </row>
    <row r="183" spans="2:25" s="68" customFormat="1" ht="12.75">
      <c r="B183" s="34" t="s">
        <v>8</v>
      </c>
      <c r="C183" s="21"/>
      <c r="D183" s="35" t="s">
        <v>180</v>
      </c>
      <c r="E183" s="21"/>
      <c r="F183" s="35" t="s">
        <v>181</v>
      </c>
      <c r="G183" s="21"/>
      <c r="H183" s="35" t="s">
        <v>182</v>
      </c>
      <c r="I183" s="21"/>
      <c r="J183" s="35" t="s">
        <v>183</v>
      </c>
      <c r="K183" s="21"/>
      <c r="L183" s="34"/>
      <c r="M183" s="36"/>
      <c r="N183" s="34" t="s">
        <v>73</v>
      </c>
      <c r="O183" s="34"/>
      <c r="P183" s="31"/>
      <c r="Q183" s="35" t="s">
        <v>183</v>
      </c>
      <c r="R183" s="21"/>
      <c r="S183" s="35" t="s">
        <v>182</v>
      </c>
      <c r="T183" s="21"/>
      <c r="U183" s="35" t="s">
        <v>181</v>
      </c>
      <c r="V183" s="21"/>
      <c r="W183" s="35" t="s">
        <v>180</v>
      </c>
      <c r="X183" s="21"/>
      <c r="Y183" s="34" t="s">
        <v>8</v>
      </c>
    </row>
    <row r="184" spans="2:25" s="68" customFormat="1" ht="2.25" customHeight="1">
      <c r="B184" s="36"/>
      <c r="C184" s="21"/>
      <c r="D184" s="21"/>
      <c r="E184" s="21"/>
      <c r="F184" s="21"/>
      <c r="G184" s="21"/>
      <c r="H184" s="21"/>
      <c r="I184" s="21"/>
      <c r="J184" s="21"/>
      <c r="K184" s="21"/>
      <c r="L184" s="34"/>
      <c r="M184" s="36"/>
      <c r="N184" s="34"/>
      <c r="O184" s="34"/>
      <c r="P184" s="37"/>
      <c r="Q184" s="21"/>
      <c r="R184" s="21"/>
      <c r="S184" s="21"/>
      <c r="T184" s="21"/>
      <c r="U184" s="21"/>
      <c r="V184" s="21"/>
      <c r="W184" s="21"/>
      <c r="X184" s="21"/>
      <c r="Y184" s="36"/>
    </row>
    <row r="185" spans="2:25" s="68" customFormat="1" ht="12.75">
      <c r="B185" s="38" t="s">
        <v>9</v>
      </c>
      <c r="C185" s="21"/>
      <c r="D185" s="39" t="s">
        <v>9</v>
      </c>
      <c r="E185" s="40"/>
      <c r="F185" s="39" t="s">
        <v>187</v>
      </c>
      <c r="G185" s="21"/>
      <c r="H185" s="41" t="s">
        <v>190</v>
      </c>
      <c r="I185" s="21"/>
      <c r="J185" s="35" t="s">
        <v>193</v>
      </c>
      <c r="K185" s="21"/>
      <c r="L185" s="34"/>
      <c r="M185" s="36"/>
      <c r="N185" s="34"/>
      <c r="O185" s="34"/>
      <c r="P185" s="37"/>
      <c r="Q185" s="35" t="s">
        <v>193</v>
      </c>
      <c r="R185" s="21"/>
      <c r="S185" s="41" t="s">
        <v>190</v>
      </c>
      <c r="T185" s="40"/>
      <c r="U185" s="39" t="s">
        <v>187</v>
      </c>
      <c r="V185" s="21"/>
      <c r="W185" s="39" t="s">
        <v>9</v>
      </c>
      <c r="X185" s="21"/>
      <c r="Y185" s="38" t="s">
        <v>9</v>
      </c>
    </row>
    <row r="186" spans="2:25" s="68" customFormat="1" ht="12.75">
      <c r="B186" s="42" t="s">
        <v>195</v>
      </c>
      <c r="C186" s="40"/>
      <c r="D186" s="39" t="s">
        <v>186</v>
      </c>
      <c r="E186" s="40"/>
      <c r="F186" s="39" t="s">
        <v>188</v>
      </c>
      <c r="G186" s="40"/>
      <c r="H186" s="41" t="s">
        <v>191</v>
      </c>
      <c r="I186" s="21"/>
      <c r="J186" s="39" t="s">
        <v>213</v>
      </c>
      <c r="K186" s="21"/>
      <c r="L186" s="30"/>
      <c r="M186" s="43"/>
      <c r="N186" s="30"/>
      <c r="O186" s="30"/>
      <c r="P186" s="44"/>
      <c r="Q186" s="39" t="s">
        <v>213</v>
      </c>
      <c r="R186" s="40"/>
      <c r="S186" s="39" t="s">
        <v>191</v>
      </c>
      <c r="T186" s="40"/>
      <c r="U186" s="39" t="s">
        <v>188</v>
      </c>
      <c r="V186" s="40"/>
      <c r="W186" s="39" t="s">
        <v>186</v>
      </c>
      <c r="X186" s="21"/>
      <c r="Y186" s="42" t="s">
        <v>195</v>
      </c>
    </row>
    <row r="187" spans="2:25" s="68" customFormat="1" ht="12" customHeight="1">
      <c r="B187" s="42" t="s">
        <v>194</v>
      </c>
      <c r="C187" s="40"/>
      <c r="D187" s="39" t="s">
        <v>184</v>
      </c>
      <c r="E187" s="40"/>
      <c r="F187" s="39" t="s">
        <v>189</v>
      </c>
      <c r="G187" s="40"/>
      <c r="H187" s="41" t="s">
        <v>185</v>
      </c>
      <c r="I187" s="21"/>
      <c r="J187" s="39" t="s">
        <v>192</v>
      </c>
      <c r="K187" s="21"/>
      <c r="L187" s="30"/>
      <c r="M187" s="43"/>
      <c r="N187" s="30"/>
      <c r="O187" s="30"/>
      <c r="P187" s="44"/>
      <c r="Q187" s="39" t="s">
        <v>192</v>
      </c>
      <c r="R187" s="40"/>
      <c r="S187" s="39" t="s">
        <v>185</v>
      </c>
      <c r="T187" s="40"/>
      <c r="U187" s="39" t="s">
        <v>189</v>
      </c>
      <c r="V187" s="40"/>
      <c r="W187" s="39" t="s">
        <v>184</v>
      </c>
      <c r="X187" s="21"/>
      <c r="Y187" s="42" t="s">
        <v>194</v>
      </c>
    </row>
    <row r="188" spans="2:25" s="68" customFormat="1" ht="2.25" customHeight="1">
      <c r="B188" s="45"/>
      <c r="C188" s="46"/>
      <c r="D188" s="47"/>
      <c r="E188" s="46"/>
      <c r="F188" s="47"/>
      <c r="G188" s="46"/>
      <c r="H188" s="47"/>
      <c r="I188" s="46"/>
      <c r="J188" s="47"/>
      <c r="K188" s="46"/>
      <c r="L188" s="48"/>
      <c r="M188" s="48"/>
      <c r="N188" s="48"/>
      <c r="O188" s="48"/>
      <c r="P188" s="48"/>
      <c r="Q188" s="45"/>
      <c r="R188" s="46"/>
      <c r="S188" s="47"/>
      <c r="T188" s="46"/>
      <c r="U188" s="47"/>
      <c r="V188" s="46"/>
      <c r="W188" s="47"/>
      <c r="X188" s="46"/>
      <c r="Y188" s="47"/>
    </row>
    <row r="189" spans="2:25" s="77" customFormat="1" ht="12" customHeight="1">
      <c r="B189" s="72"/>
      <c r="C189" s="73"/>
      <c r="D189" s="72"/>
      <c r="E189" s="74"/>
      <c r="F189" s="72"/>
      <c r="G189" s="74"/>
      <c r="H189" s="72"/>
      <c r="I189" s="74"/>
      <c r="J189" s="72"/>
      <c r="K189" s="74"/>
      <c r="L189" s="76" t="s">
        <v>56</v>
      </c>
      <c r="M189" s="76" t="s">
        <v>57</v>
      </c>
      <c r="N189" s="109"/>
      <c r="O189" s="72"/>
      <c r="P189" s="73"/>
      <c r="Q189" s="72">
        <f>J177</f>
        <v>3675</v>
      </c>
      <c r="R189" s="73"/>
      <c r="S189" s="72">
        <f>H177</f>
        <v>1574</v>
      </c>
      <c r="T189" s="73"/>
      <c r="U189" s="72">
        <f>F177</f>
        <v>1961</v>
      </c>
      <c r="V189" s="73"/>
      <c r="W189" s="72">
        <f>D177</f>
        <v>2537</v>
      </c>
      <c r="X189" s="73"/>
      <c r="Y189" s="72">
        <f>SUM(Q189:W189)</f>
        <v>9747</v>
      </c>
    </row>
    <row r="190" spans="2:25" s="37" customFormat="1" ht="12" customHeight="1"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79" t="s">
        <v>58</v>
      </c>
      <c r="M190" s="79" t="s">
        <v>59</v>
      </c>
      <c r="N190" s="79"/>
      <c r="O190" s="108"/>
      <c r="P190" s="108"/>
      <c r="Q190" s="103">
        <f>Q191+Q192+Q193</f>
        <v>-372</v>
      </c>
      <c r="R190" s="103"/>
      <c r="S190" s="103">
        <f>S191+S192+S193</f>
        <v>3701</v>
      </c>
      <c r="T190" s="103"/>
      <c r="U190" s="103">
        <f>U191+U192+U193</f>
        <v>5209</v>
      </c>
      <c r="V190" s="103"/>
      <c r="W190" s="103">
        <f>W191+W192+W193</f>
        <v>-43</v>
      </c>
      <c r="X190" s="103"/>
      <c r="Y190" s="103">
        <f>Y191+Y192+Y193</f>
        <v>3853</v>
      </c>
    </row>
    <row r="191" spans="2:25" s="126" customFormat="1" ht="12" customHeight="1"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114" t="s">
        <v>158</v>
      </c>
      <c r="M191" s="114"/>
      <c r="N191" s="113" t="s">
        <v>159</v>
      </c>
      <c r="O191" s="89"/>
      <c r="P191" s="89"/>
      <c r="Q191" s="87">
        <v>0</v>
      </c>
      <c r="R191" s="87"/>
      <c r="S191" s="87">
        <v>1151</v>
      </c>
      <c r="T191" s="87"/>
      <c r="U191" s="87">
        <v>1327</v>
      </c>
      <c r="V191" s="87"/>
      <c r="W191" s="87">
        <v>11</v>
      </c>
      <c r="X191" s="87"/>
      <c r="Y191" s="87">
        <v>2489</v>
      </c>
    </row>
    <row r="192" spans="2:25" s="126" customFormat="1" ht="12" customHeight="1"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114" t="s">
        <v>160</v>
      </c>
      <c r="M192" s="114"/>
      <c r="N192" s="114" t="s">
        <v>161</v>
      </c>
      <c r="O192" s="89"/>
      <c r="P192" s="89"/>
      <c r="Q192" s="87">
        <v>91</v>
      </c>
      <c r="R192" s="87"/>
      <c r="S192" s="87">
        <v>455</v>
      </c>
      <c r="T192" s="87"/>
      <c r="U192" s="87">
        <v>1763</v>
      </c>
      <c r="V192" s="87"/>
      <c r="W192" s="87">
        <v>1452</v>
      </c>
      <c r="X192" s="87"/>
      <c r="Y192" s="87">
        <v>3761</v>
      </c>
    </row>
    <row r="193" spans="2:25" s="93" customFormat="1" ht="12" customHeight="1">
      <c r="B193" s="91"/>
      <c r="C193" s="55"/>
      <c r="D193" s="91"/>
      <c r="E193" s="53"/>
      <c r="F193" s="91"/>
      <c r="G193" s="53"/>
      <c r="H193" s="91"/>
      <c r="I193" s="53"/>
      <c r="J193" s="91"/>
      <c r="K193" s="53"/>
      <c r="L193" s="92" t="s">
        <v>162</v>
      </c>
      <c r="M193" s="92"/>
      <c r="N193" s="92" t="s">
        <v>163</v>
      </c>
      <c r="O193" s="91"/>
      <c r="P193" s="55"/>
      <c r="Q193" s="91">
        <v>-463</v>
      </c>
      <c r="R193" s="55"/>
      <c r="S193" s="91">
        <v>2095</v>
      </c>
      <c r="T193" s="55"/>
      <c r="U193" s="91">
        <v>2119</v>
      </c>
      <c r="V193" s="55"/>
      <c r="W193" s="91">
        <v>-1506</v>
      </c>
      <c r="X193" s="55"/>
      <c r="Y193" s="91">
        <v>-2397</v>
      </c>
    </row>
    <row r="194" spans="2:56" s="131" customFormat="1" ht="12" customHeight="1"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79" t="s">
        <v>58</v>
      </c>
      <c r="M194" s="79" t="s">
        <v>60</v>
      </c>
      <c r="N194" s="79"/>
      <c r="O194" s="108"/>
      <c r="P194" s="108"/>
      <c r="Q194" s="103">
        <f>Q195+Q196+Q197</f>
        <v>-25</v>
      </c>
      <c r="R194" s="103"/>
      <c r="S194" s="103">
        <f>S195+S196+S197</f>
        <v>-775</v>
      </c>
      <c r="T194" s="103"/>
      <c r="U194" s="103">
        <f>U195+U196+U197</f>
        <v>-5455</v>
      </c>
      <c r="V194" s="103"/>
      <c r="W194" s="103">
        <f>W195+W196+W197</f>
        <v>-7395</v>
      </c>
      <c r="X194" s="103"/>
      <c r="Y194" s="103">
        <f>Y195+Y196+Y197</f>
        <v>-9008</v>
      </c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0"/>
      <c r="AY194" s="130"/>
      <c r="AZ194" s="130"/>
      <c r="BA194" s="130"/>
      <c r="BB194" s="130"/>
      <c r="BC194" s="130"/>
      <c r="BD194" s="130"/>
    </row>
    <row r="195" spans="2:56" s="56" customFormat="1" ht="12" customHeight="1"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114" t="s">
        <v>158</v>
      </c>
      <c r="M195" s="113"/>
      <c r="N195" s="114" t="s">
        <v>159</v>
      </c>
      <c r="O195" s="89"/>
      <c r="P195" s="89"/>
      <c r="Q195" s="87">
        <v>0</v>
      </c>
      <c r="R195" s="87"/>
      <c r="S195" s="87">
        <v>0</v>
      </c>
      <c r="T195" s="87"/>
      <c r="U195" s="87">
        <v>0</v>
      </c>
      <c r="V195" s="87"/>
      <c r="W195" s="87">
        <v>0</v>
      </c>
      <c r="X195" s="87"/>
      <c r="Y195" s="87">
        <v>0</v>
      </c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</row>
    <row r="196" spans="2:25" s="132" customFormat="1" ht="12" customHeight="1"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114" t="s">
        <v>160</v>
      </c>
      <c r="M196" s="114"/>
      <c r="N196" s="114" t="s">
        <v>161</v>
      </c>
      <c r="O196" s="89"/>
      <c r="P196" s="89"/>
      <c r="Q196" s="87">
        <v>-2</v>
      </c>
      <c r="R196" s="87"/>
      <c r="S196" s="87">
        <v>-576</v>
      </c>
      <c r="T196" s="87"/>
      <c r="U196" s="87">
        <v>-3383</v>
      </c>
      <c r="V196" s="87"/>
      <c r="W196" s="87">
        <v>-2874</v>
      </c>
      <c r="X196" s="87"/>
      <c r="Y196" s="87">
        <v>-6835</v>
      </c>
    </row>
    <row r="197" spans="2:25" s="93" customFormat="1" ht="12" customHeight="1"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114" t="s">
        <v>162</v>
      </c>
      <c r="M197" s="114"/>
      <c r="N197" s="114" t="s">
        <v>174</v>
      </c>
      <c r="O197" s="89"/>
      <c r="P197" s="89"/>
      <c r="Q197" s="87">
        <v>-23</v>
      </c>
      <c r="R197" s="87"/>
      <c r="S197" s="87">
        <v>-199</v>
      </c>
      <c r="T197" s="87"/>
      <c r="U197" s="87">
        <v>-2072</v>
      </c>
      <c r="V197" s="87"/>
      <c r="W197" s="87">
        <v>-4521</v>
      </c>
      <c r="X197" s="87"/>
      <c r="Y197" s="87">
        <v>-2173</v>
      </c>
    </row>
    <row r="198" spans="2:25" s="68" customFormat="1" ht="12" customHeight="1">
      <c r="B198" s="133">
        <f>SUM(D198:J198)</f>
        <v>4592</v>
      </c>
      <c r="C198" s="133"/>
      <c r="D198" s="133">
        <f>W189+W190+W194</f>
        <v>-4901</v>
      </c>
      <c r="E198" s="133"/>
      <c r="F198" s="133">
        <f>U189+U190+U194</f>
        <v>1715</v>
      </c>
      <c r="G198" s="133"/>
      <c r="H198" s="133">
        <f>S189+S190+S194</f>
        <v>4500</v>
      </c>
      <c r="I198" s="133"/>
      <c r="J198" s="133">
        <f>Q189+Q190+Q194</f>
        <v>3278</v>
      </c>
      <c r="K198" s="103"/>
      <c r="L198" s="134" t="s">
        <v>61</v>
      </c>
      <c r="M198" s="134" t="s">
        <v>164</v>
      </c>
      <c r="N198" s="134"/>
      <c r="O198" s="108"/>
      <c r="P198" s="108"/>
      <c r="Q198" s="103"/>
      <c r="R198" s="103"/>
      <c r="S198" s="103"/>
      <c r="T198" s="103"/>
      <c r="U198" s="103"/>
      <c r="V198" s="103"/>
      <c r="W198" s="103"/>
      <c r="X198" s="103"/>
      <c r="Y198" s="103"/>
    </row>
    <row r="199" spans="2:25" s="68" customFormat="1" ht="12" customHeight="1"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35"/>
      <c r="M199" s="135" t="s">
        <v>165</v>
      </c>
      <c r="N199" s="135"/>
      <c r="O199" s="108"/>
      <c r="P199" s="108"/>
      <c r="Q199" s="103"/>
      <c r="R199" s="103"/>
      <c r="S199" s="103"/>
      <c r="T199" s="103"/>
      <c r="U199" s="103"/>
      <c r="V199" s="103"/>
      <c r="W199" s="103"/>
      <c r="X199" s="103"/>
      <c r="Y199" s="103"/>
    </row>
    <row r="200" spans="2:56" s="67" customFormat="1" ht="12" customHeight="1" thickBot="1">
      <c r="B200" s="63"/>
      <c r="C200" s="64"/>
      <c r="D200" s="63"/>
      <c r="E200" s="64"/>
      <c r="F200" s="63"/>
      <c r="G200" s="64"/>
      <c r="H200" s="63"/>
      <c r="I200" s="64"/>
      <c r="J200" s="63"/>
      <c r="K200" s="64"/>
      <c r="L200" s="65"/>
      <c r="M200" s="65" t="s">
        <v>166</v>
      </c>
      <c r="N200" s="65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</row>
    <row r="201" spans="2:25" s="68" customFormat="1" ht="21" customHeight="1">
      <c r="B201" s="15" t="s">
        <v>31</v>
      </c>
      <c r="C201" s="15"/>
      <c r="D201" s="17"/>
      <c r="E201" s="18"/>
      <c r="F201" s="18"/>
      <c r="G201" s="18"/>
      <c r="H201" s="18"/>
      <c r="I201" s="18"/>
      <c r="J201" s="18"/>
      <c r="K201" s="18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2:25" s="68" customFormat="1" ht="3.75" customHeight="1">
      <c r="B202" s="20"/>
      <c r="C202" s="20"/>
      <c r="D202" s="20"/>
      <c r="E202" s="20"/>
      <c r="F202" s="20"/>
      <c r="G202" s="20"/>
      <c r="H202" s="20"/>
      <c r="I202" s="20"/>
      <c r="J202" s="20"/>
      <c r="K202" s="21"/>
      <c r="L202" s="22"/>
      <c r="M202" s="23"/>
      <c r="N202" s="24"/>
      <c r="O202" s="24"/>
      <c r="P202" s="25"/>
      <c r="Q202" s="20"/>
      <c r="R202" s="20"/>
      <c r="S202" s="20"/>
      <c r="T202" s="20"/>
      <c r="U202" s="20"/>
      <c r="V202" s="20"/>
      <c r="W202" s="20"/>
      <c r="X202" s="20"/>
      <c r="Y202" s="20"/>
    </row>
    <row r="203" spans="2:25" s="68" customFormat="1" ht="12.75">
      <c r="B203" s="26" t="s">
        <v>29</v>
      </c>
      <c r="C203" s="27"/>
      <c r="D203" s="27"/>
      <c r="E203" s="27"/>
      <c r="F203" s="27"/>
      <c r="G203" s="27"/>
      <c r="H203" s="27"/>
      <c r="I203" s="27"/>
      <c r="J203" s="27"/>
      <c r="K203" s="21"/>
      <c r="L203" s="28" t="s">
        <v>6</v>
      </c>
      <c r="M203" s="29"/>
      <c r="N203" s="30" t="s">
        <v>72</v>
      </c>
      <c r="O203" s="30"/>
      <c r="P203" s="31"/>
      <c r="Q203" s="34" t="s">
        <v>30</v>
      </c>
      <c r="R203" s="27"/>
      <c r="S203" s="27"/>
      <c r="T203" s="27"/>
      <c r="U203" s="27"/>
      <c r="V203" s="27"/>
      <c r="W203" s="27"/>
      <c r="X203" s="27"/>
      <c r="Y203" s="129"/>
    </row>
    <row r="204" spans="2:25" s="68" customFormat="1" ht="2.25" customHeight="1">
      <c r="B204" s="32"/>
      <c r="C204" s="32"/>
      <c r="D204" s="32"/>
      <c r="E204" s="32"/>
      <c r="F204" s="32"/>
      <c r="G204" s="32"/>
      <c r="H204" s="32"/>
      <c r="I204" s="32"/>
      <c r="J204" s="32"/>
      <c r="K204" s="33"/>
      <c r="L204" s="27"/>
      <c r="M204" s="32"/>
      <c r="N204" s="27"/>
      <c r="O204" s="27"/>
      <c r="P204" s="31"/>
      <c r="Q204" s="31"/>
      <c r="R204" s="31"/>
      <c r="S204" s="31"/>
      <c r="T204" s="31"/>
      <c r="U204" s="31"/>
      <c r="V204" s="31"/>
      <c r="W204" s="31"/>
      <c r="X204" s="31"/>
      <c r="Y204" s="31"/>
    </row>
    <row r="205" spans="2:25" s="68" customFormat="1" ht="12.75">
      <c r="B205" s="34" t="s">
        <v>8</v>
      </c>
      <c r="C205" s="21"/>
      <c r="D205" s="35" t="s">
        <v>180</v>
      </c>
      <c r="E205" s="21"/>
      <c r="F205" s="35" t="s">
        <v>181</v>
      </c>
      <c r="G205" s="21"/>
      <c r="H205" s="35" t="s">
        <v>182</v>
      </c>
      <c r="I205" s="21"/>
      <c r="J205" s="35" t="s">
        <v>183</v>
      </c>
      <c r="K205" s="21"/>
      <c r="L205" s="34"/>
      <c r="M205" s="36"/>
      <c r="N205" s="34" t="s">
        <v>73</v>
      </c>
      <c r="O205" s="34"/>
      <c r="P205" s="31"/>
      <c r="Q205" s="35" t="s">
        <v>183</v>
      </c>
      <c r="R205" s="21"/>
      <c r="S205" s="35" t="s">
        <v>182</v>
      </c>
      <c r="T205" s="21"/>
      <c r="U205" s="35" t="s">
        <v>181</v>
      </c>
      <c r="V205" s="21"/>
      <c r="W205" s="35" t="s">
        <v>180</v>
      </c>
      <c r="X205" s="21"/>
      <c r="Y205" s="34" t="s">
        <v>8</v>
      </c>
    </row>
    <row r="206" spans="2:25" s="68" customFormat="1" ht="2.25" customHeight="1">
      <c r="B206" s="36"/>
      <c r="C206" s="21"/>
      <c r="D206" s="21"/>
      <c r="E206" s="21"/>
      <c r="F206" s="21"/>
      <c r="G206" s="21"/>
      <c r="H206" s="21"/>
      <c r="I206" s="21"/>
      <c r="J206" s="21"/>
      <c r="K206" s="21"/>
      <c r="L206" s="34"/>
      <c r="M206" s="36"/>
      <c r="N206" s="34"/>
      <c r="O206" s="34"/>
      <c r="P206" s="37"/>
      <c r="Q206" s="21"/>
      <c r="R206" s="21"/>
      <c r="S206" s="21"/>
      <c r="T206" s="21"/>
      <c r="U206" s="21"/>
      <c r="V206" s="21"/>
      <c r="W206" s="21"/>
      <c r="X206" s="21"/>
      <c r="Y206" s="36"/>
    </row>
    <row r="207" spans="2:25" s="68" customFormat="1" ht="12.75">
      <c r="B207" s="38" t="s">
        <v>9</v>
      </c>
      <c r="C207" s="21"/>
      <c r="D207" s="39" t="s">
        <v>9</v>
      </c>
      <c r="E207" s="40"/>
      <c r="F207" s="39" t="s">
        <v>187</v>
      </c>
      <c r="G207" s="21"/>
      <c r="H207" s="41" t="s">
        <v>190</v>
      </c>
      <c r="I207" s="21"/>
      <c r="J207" s="35" t="s">
        <v>193</v>
      </c>
      <c r="K207" s="21"/>
      <c r="L207" s="34"/>
      <c r="M207" s="36"/>
      <c r="N207" s="34"/>
      <c r="O207" s="34"/>
      <c r="P207" s="37"/>
      <c r="Q207" s="35" t="s">
        <v>193</v>
      </c>
      <c r="R207" s="21"/>
      <c r="S207" s="41" t="s">
        <v>190</v>
      </c>
      <c r="T207" s="40"/>
      <c r="U207" s="39" t="s">
        <v>187</v>
      </c>
      <c r="V207" s="21"/>
      <c r="W207" s="39" t="s">
        <v>9</v>
      </c>
      <c r="X207" s="21"/>
      <c r="Y207" s="38" t="s">
        <v>9</v>
      </c>
    </row>
    <row r="208" spans="2:25" s="68" customFormat="1" ht="12.75">
      <c r="B208" s="42" t="s">
        <v>195</v>
      </c>
      <c r="C208" s="40"/>
      <c r="D208" s="39" t="s">
        <v>186</v>
      </c>
      <c r="E208" s="40"/>
      <c r="F208" s="39" t="s">
        <v>188</v>
      </c>
      <c r="G208" s="40"/>
      <c r="H208" s="41" t="s">
        <v>191</v>
      </c>
      <c r="I208" s="21"/>
      <c r="J208" s="39" t="s">
        <v>213</v>
      </c>
      <c r="K208" s="21"/>
      <c r="L208" s="30"/>
      <c r="M208" s="43"/>
      <c r="N208" s="30"/>
      <c r="O208" s="30"/>
      <c r="P208" s="44"/>
      <c r="Q208" s="39" t="s">
        <v>213</v>
      </c>
      <c r="R208" s="40"/>
      <c r="S208" s="39" t="s">
        <v>191</v>
      </c>
      <c r="T208" s="40"/>
      <c r="U208" s="39" t="s">
        <v>188</v>
      </c>
      <c r="V208" s="40"/>
      <c r="W208" s="39" t="s">
        <v>186</v>
      </c>
      <c r="X208" s="21"/>
      <c r="Y208" s="42" t="s">
        <v>195</v>
      </c>
    </row>
    <row r="209" spans="2:25" s="68" customFormat="1" ht="12" customHeight="1">
      <c r="B209" s="42" t="s">
        <v>194</v>
      </c>
      <c r="C209" s="40"/>
      <c r="D209" s="39" t="s">
        <v>184</v>
      </c>
      <c r="E209" s="40"/>
      <c r="F209" s="39" t="s">
        <v>189</v>
      </c>
      <c r="G209" s="40"/>
      <c r="H209" s="41" t="s">
        <v>185</v>
      </c>
      <c r="I209" s="21"/>
      <c r="J209" s="39" t="s">
        <v>192</v>
      </c>
      <c r="K209" s="21"/>
      <c r="L209" s="30"/>
      <c r="M209" s="43"/>
      <c r="N209" s="30"/>
      <c r="O209" s="30"/>
      <c r="P209" s="44"/>
      <c r="Q209" s="39" t="s">
        <v>192</v>
      </c>
      <c r="R209" s="40"/>
      <c r="S209" s="39" t="s">
        <v>185</v>
      </c>
      <c r="T209" s="40"/>
      <c r="U209" s="39" t="s">
        <v>189</v>
      </c>
      <c r="V209" s="40"/>
      <c r="W209" s="39" t="s">
        <v>184</v>
      </c>
      <c r="X209" s="21"/>
      <c r="Y209" s="42" t="s">
        <v>194</v>
      </c>
    </row>
    <row r="210" spans="2:25" s="68" customFormat="1" ht="2.25" customHeight="1">
      <c r="B210" s="45"/>
      <c r="C210" s="46"/>
      <c r="D210" s="47"/>
      <c r="E210" s="46"/>
      <c r="F210" s="47"/>
      <c r="G210" s="46"/>
      <c r="H210" s="47"/>
      <c r="I210" s="46"/>
      <c r="J210" s="47"/>
      <c r="K210" s="46"/>
      <c r="L210" s="48"/>
      <c r="M210" s="48"/>
      <c r="N210" s="48"/>
      <c r="O210" s="48"/>
      <c r="P210" s="48"/>
      <c r="Q210" s="45"/>
      <c r="R210" s="46"/>
      <c r="S210" s="47"/>
      <c r="T210" s="46"/>
      <c r="U210" s="47"/>
      <c r="V210" s="46"/>
      <c r="W210" s="47"/>
      <c r="X210" s="46"/>
      <c r="Y210" s="47"/>
    </row>
    <row r="211" spans="2:25" s="141" customFormat="1" ht="12" customHeight="1"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7" t="s">
        <v>61</v>
      </c>
      <c r="M211" s="138" t="s">
        <v>164</v>
      </c>
      <c r="N211" s="138"/>
      <c r="O211" s="139"/>
      <c r="P211" s="140"/>
      <c r="Q211" s="136">
        <f>J198</f>
        <v>3278</v>
      </c>
      <c r="R211" s="136"/>
      <c r="S211" s="136">
        <f>H198</f>
        <v>4500</v>
      </c>
      <c r="T211" s="136"/>
      <c r="U211" s="136">
        <f>F198</f>
        <v>1715</v>
      </c>
      <c r="V211" s="136"/>
      <c r="W211" s="136">
        <f>D198</f>
        <v>-4901</v>
      </c>
      <c r="X211" s="136"/>
      <c r="Y211" s="136">
        <f>SUM(Q211:W211)</f>
        <v>4592</v>
      </c>
    </row>
    <row r="212" spans="2:25" s="16" customFormat="1" ht="12" customHeight="1"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42"/>
      <c r="M212" s="143" t="s">
        <v>165</v>
      </c>
      <c r="N212" s="143"/>
      <c r="O212" s="108"/>
      <c r="P212" s="108"/>
      <c r="Q212" s="103"/>
      <c r="R212" s="103"/>
      <c r="S212" s="103"/>
      <c r="T212" s="103"/>
      <c r="U212" s="103"/>
      <c r="V212" s="103"/>
      <c r="W212" s="103"/>
      <c r="X212" s="103"/>
      <c r="Y212" s="103"/>
    </row>
    <row r="213" spans="2:25" s="77" customFormat="1" ht="12" customHeight="1">
      <c r="B213" s="72"/>
      <c r="C213" s="73"/>
      <c r="D213" s="72"/>
      <c r="E213" s="74"/>
      <c r="F213" s="72"/>
      <c r="G213" s="74"/>
      <c r="H213" s="72"/>
      <c r="I213" s="74"/>
      <c r="J213" s="72"/>
      <c r="K213" s="74"/>
      <c r="L213" s="76"/>
      <c r="M213" s="76" t="s">
        <v>166</v>
      </c>
      <c r="N213" s="76"/>
      <c r="O213" s="72"/>
      <c r="P213" s="73"/>
      <c r="Q213" s="72"/>
      <c r="R213" s="73"/>
      <c r="S213" s="72"/>
      <c r="T213" s="73"/>
      <c r="U213" s="72"/>
      <c r="V213" s="73"/>
      <c r="W213" s="72"/>
      <c r="X213" s="73"/>
      <c r="Y213" s="72"/>
    </row>
    <row r="214" spans="2:25" s="148" customFormat="1" ht="12" customHeight="1">
      <c r="B214" s="144">
        <f>SUM(D214:J214)</f>
        <v>20163</v>
      </c>
      <c r="C214" s="145"/>
      <c r="D214" s="144">
        <f>D215+D217</f>
        <v>5558</v>
      </c>
      <c r="E214" s="146"/>
      <c r="F214" s="144">
        <f>F215+F217</f>
        <v>7728</v>
      </c>
      <c r="G214" s="146"/>
      <c r="H214" s="144">
        <f>H215+H217</f>
        <v>6281</v>
      </c>
      <c r="I214" s="146"/>
      <c r="J214" s="144">
        <f>J215+J217</f>
        <v>596</v>
      </c>
      <c r="K214" s="146"/>
      <c r="L214" s="147" t="s">
        <v>216</v>
      </c>
      <c r="M214" s="147" t="s">
        <v>217</v>
      </c>
      <c r="N214" s="147"/>
      <c r="O214" s="144"/>
      <c r="P214" s="145"/>
      <c r="Q214" s="144"/>
      <c r="R214" s="145"/>
      <c r="S214" s="144"/>
      <c r="T214" s="145"/>
      <c r="U214" s="144"/>
      <c r="V214" s="145"/>
      <c r="W214" s="144"/>
      <c r="X214" s="145"/>
      <c r="Y214" s="144"/>
    </row>
    <row r="215" spans="2:25" s="56" customFormat="1" ht="12" customHeight="1">
      <c r="B215" s="87">
        <f>SUM(D215:J215)</f>
        <v>20163</v>
      </c>
      <c r="C215" s="87"/>
      <c r="D215" s="87">
        <v>5558</v>
      </c>
      <c r="E215" s="87"/>
      <c r="F215" s="87">
        <v>7728</v>
      </c>
      <c r="G215" s="87"/>
      <c r="H215" s="87">
        <v>6281</v>
      </c>
      <c r="I215" s="87"/>
      <c r="J215" s="87">
        <v>596</v>
      </c>
      <c r="K215" s="87"/>
      <c r="L215" s="88" t="s">
        <v>62</v>
      </c>
      <c r="M215" s="88"/>
      <c r="N215" s="88" t="s">
        <v>63</v>
      </c>
      <c r="O215" s="89"/>
      <c r="P215" s="89"/>
      <c r="Q215" s="87"/>
      <c r="R215" s="87"/>
      <c r="S215" s="87"/>
      <c r="T215" s="87"/>
      <c r="U215" s="87"/>
      <c r="V215" s="87"/>
      <c r="W215" s="87"/>
      <c r="X215" s="87"/>
      <c r="Y215" s="87"/>
    </row>
    <row r="216" spans="2:25" s="31" customFormat="1" ht="12" customHeight="1">
      <c r="B216" s="103">
        <f>SUM(D216:J216)</f>
        <v>-9506</v>
      </c>
      <c r="C216" s="103"/>
      <c r="D216" s="103">
        <f>-D24</f>
        <v>-3686</v>
      </c>
      <c r="E216" s="103"/>
      <c r="F216" s="103">
        <f>-F24</f>
        <v>-2964</v>
      </c>
      <c r="G216" s="103"/>
      <c r="H216" s="103">
        <f>-H24</f>
        <v>-2486</v>
      </c>
      <c r="I216" s="103"/>
      <c r="J216" s="103">
        <f>-J24</f>
        <v>-370</v>
      </c>
      <c r="K216" s="103"/>
      <c r="L216" s="111" t="s">
        <v>14</v>
      </c>
      <c r="M216" s="111" t="s">
        <v>15</v>
      </c>
      <c r="N216" s="111"/>
      <c r="O216" s="108"/>
      <c r="P216" s="108"/>
      <c r="Q216" s="103"/>
      <c r="R216" s="103"/>
      <c r="S216" s="103"/>
      <c r="T216" s="103"/>
      <c r="U216" s="103"/>
      <c r="V216" s="103"/>
      <c r="W216" s="103"/>
      <c r="X216" s="103"/>
      <c r="Y216" s="103"/>
    </row>
    <row r="217" spans="2:25" s="56" customFormat="1" ht="12" customHeight="1" hidden="1">
      <c r="B217" s="87">
        <f>SUM(D217:J217)</f>
        <v>0</v>
      </c>
      <c r="C217" s="87"/>
      <c r="D217" s="87">
        <v>0</v>
      </c>
      <c r="E217" s="87"/>
      <c r="F217" s="87">
        <v>0</v>
      </c>
      <c r="G217" s="87"/>
      <c r="H217" s="87">
        <v>0</v>
      </c>
      <c r="I217" s="87"/>
      <c r="J217" s="87">
        <v>0</v>
      </c>
      <c r="K217" s="87"/>
      <c r="L217" s="114" t="s">
        <v>224</v>
      </c>
      <c r="M217" s="114"/>
      <c r="N217" s="114" t="s">
        <v>225</v>
      </c>
      <c r="O217" s="89"/>
      <c r="P217" s="89"/>
      <c r="Q217" s="87"/>
      <c r="R217" s="87"/>
      <c r="S217" s="87"/>
      <c r="T217" s="87"/>
      <c r="U217" s="87"/>
      <c r="V217" s="87"/>
      <c r="W217" s="87"/>
      <c r="X217" s="87"/>
      <c r="Y217" s="87"/>
    </row>
    <row r="218" spans="2:25" s="44" customFormat="1" ht="12" customHeight="1">
      <c r="B218" s="103">
        <f>SUM(D218:J218)</f>
        <v>-44</v>
      </c>
      <c r="C218" s="103"/>
      <c r="D218" s="103">
        <v>-348</v>
      </c>
      <c r="E218" s="103"/>
      <c r="F218" s="103">
        <v>162</v>
      </c>
      <c r="G218" s="103"/>
      <c r="H218" s="103">
        <v>121</v>
      </c>
      <c r="I218" s="103"/>
      <c r="J218" s="103">
        <v>21</v>
      </c>
      <c r="K218" s="103"/>
      <c r="L218" s="111" t="s">
        <v>64</v>
      </c>
      <c r="M218" s="111" t="s">
        <v>167</v>
      </c>
      <c r="N218" s="111"/>
      <c r="O218" s="108"/>
      <c r="P218" s="108"/>
      <c r="Q218" s="103"/>
      <c r="R218" s="103"/>
      <c r="S218" s="103"/>
      <c r="T218" s="103"/>
      <c r="U218" s="103"/>
      <c r="V218" s="103"/>
      <c r="W218" s="103"/>
      <c r="X218" s="103"/>
      <c r="Y218" s="103"/>
    </row>
    <row r="219" spans="2:25" s="44" customFormat="1" ht="12" customHeight="1"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49"/>
      <c r="M219" s="150" t="s">
        <v>168</v>
      </c>
      <c r="N219" s="150"/>
      <c r="O219" s="108"/>
      <c r="P219" s="108"/>
      <c r="Q219" s="103"/>
      <c r="R219" s="103"/>
      <c r="S219" s="103"/>
      <c r="T219" s="103"/>
      <c r="U219" s="103"/>
      <c r="V219" s="103"/>
      <c r="W219" s="103"/>
      <c r="X219" s="103"/>
      <c r="Y219" s="103"/>
    </row>
    <row r="220" spans="11:25" s="48" customFormat="1" ht="12" customHeight="1">
      <c r="K220" s="103"/>
      <c r="L220" s="149"/>
      <c r="M220" s="150" t="s">
        <v>169</v>
      </c>
      <c r="N220" s="150"/>
      <c r="O220" s="108"/>
      <c r="P220" s="108"/>
      <c r="Q220" s="103"/>
      <c r="R220" s="103"/>
      <c r="S220" s="103"/>
      <c r="T220" s="103"/>
      <c r="U220" s="103"/>
      <c r="V220" s="103"/>
      <c r="W220" s="103"/>
      <c r="X220" s="103"/>
      <c r="Y220" s="103"/>
    </row>
    <row r="221" spans="2:56" s="31" customFormat="1" ht="12" customHeight="1">
      <c r="B221" s="98">
        <f>SUM(D221:J221)</f>
        <v>-6021</v>
      </c>
      <c r="C221" s="98"/>
      <c r="D221" s="98">
        <f>W211-D214-D216-D218</f>
        <v>-6425</v>
      </c>
      <c r="E221" s="98"/>
      <c r="F221" s="98">
        <f>U211-F214-F216-F218</f>
        <v>-3211</v>
      </c>
      <c r="G221" s="98"/>
      <c r="H221" s="98">
        <f>S211-H214-H216-H218</f>
        <v>584</v>
      </c>
      <c r="I221" s="98"/>
      <c r="J221" s="98">
        <f>Q211-J214-J216-J218</f>
        <v>3031</v>
      </c>
      <c r="K221" s="103"/>
      <c r="L221" s="121" t="s">
        <v>65</v>
      </c>
      <c r="M221" s="121" t="s">
        <v>170</v>
      </c>
      <c r="N221" s="121"/>
      <c r="O221" s="108"/>
      <c r="P221" s="108"/>
      <c r="Q221" s="103"/>
      <c r="R221" s="103"/>
      <c r="S221" s="103"/>
      <c r="T221" s="103"/>
      <c r="U221" s="103"/>
      <c r="V221" s="103"/>
      <c r="W221" s="103"/>
      <c r="X221" s="103"/>
      <c r="Y221" s="103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</row>
    <row r="222" spans="2:56" s="62" customFormat="1" ht="12" customHeight="1" thickBot="1">
      <c r="B222" s="151"/>
      <c r="C222" s="152"/>
      <c r="D222" s="151"/>
      <c r="E222" s="152"/>
      <c r="F222" s="151"/>
      <c r="G222" s="152"/>
      <c r="H222" s="151"/>
      <c r="I222" s="152"/>
      <c r="J222" s="151"/>
      <c r="K222" s="152"/>
      <c r="L222" s="153"/>
      <c r="M222" s="153" t="s">
        <v>171</v>
      </c>
      <c r="N222" s="153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</row>
    <row r="223" spans="2:56" s="31" customFormat="1" ht="12" customHeight="1">
      <c r="B223" s="150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</row>
    <row r="224" spans="2:56" s="31" customFormat="1" ht="12" customHeight="1">
      <c r="B224" s="157">
        <v>0</v>
      </c>
      <c r="C224" s="158">
        <f>IF(B224="(P)","Estimación provisional",IF(B224="(A)","Estimación avance",""))</f>
      </c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</row>
    <row r="225" spans="2:56" s="131" customFormat="1" ht="12" customHeight="1"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AJ225" s="130"/>
      <c r="AK225" s="130"/>
      <c r="AL225" s="130"/>
      <c r="AM225" s="130"/>
      <c r="AN225" s="130"/>
      <c r="AO225" s="130"/>
      <c r="AP225" s="130"/>
      <c r="AQ225" s="130"/>
      <c r="AR225" s="130"/>
      <c r="AS225" s="130"/>
      <c r="AT225" s="130"/>
      <c r="AU225" s="130"/>
      <c r="AV225" s="130"/>
      <c r="AW225" s="130"/>
      <c r="AX225" s="130"/>
      <c r="AY225" s="130"/>
      <c r="AZ225" s="130"/>
      <c r="BA225" s="130"/>
      <c r="BB225" s="130"/>
      <c r="BC225" s="130"/>
      <c r="BD225" s="130"/>
    </row>
    <row r="226" spans="2:56" s="31" customFormat="1" ht="12" customHeight="1">
      <c r="B226" s="156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</row>
    <row r="228" spans="2:25" s="9" customFormat="1" ht="12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2:25" s="9" customFormat="1" ht="12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2:25" s="9" customFormat="1" ht="12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2:25" s="9" customFormat="1" ht="12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2:25" s="9" customFormat="1" ht="12" customHeight="1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2:25" s="9" customFormat="1" ht="12" customHeight="1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2:25" s="9" customFormat="1" ht="12" customHeight="1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2:25" s="9" customFormat="1" ht="12" customHeight="1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2:25" s="9" customFormat="1" ht="12" customHeight="1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2:25" s="9" customFormat="1" ht="12" customHeight="1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2:25" s="9" customFormat="1" ht="12" customHeight="1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2:25" s="9" customFormat="1" ht="12" customHeight="1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2:56" s="12" customFormat="1" ht="12" customHeight="1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</row>
    <row r="242" spans="2:56" s="7" customFormat="1" ht="12" customHeight="1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</sheetData>
  <sheetProtection/>
  <conditionalFormatting sqref="J47 H47 F47 D47 B47">
    <cfRule type="cellIs" priority="1" dxfId="12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0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BF242"/>
  <sheetViews>
    <sheetView showGridLines="0" showRowColHeaders="0" showZeros="0" zoomScale="85" zoomScaleNormal="85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2.8515625" style="6" customWidth="1"/>
    <col min="2" max="2" width="9.28125" style="10" customWidth="1"/>
    <col min="3" max="3" width="0.5625" style="10" customWidth="1"/>
    <col min="4" max="4" width="8.28125" style="10" customWidth="1"/>
    <col min="5" max="5" width="0.5625" style="10" customWidth="1"/>
    <col min="6" max="6" width="8.8515625" style="10" customWidth="1"/>
    <col min="7" max="7" width="0.5625" style="10" customWidth="1"/>
    <col min="8" max="8" width="7.8515625" style="10" customWidth="1"/>
    <col min="9" max="9" width="0.5625" style="10" customWidth="1"/>
    <col min="10" max="10" width="10.7109375" style="10" customWidth="1"/>
    <col min="11" max="11" width="0.5625" style="10" customWidth="1"/>
    <col min="12" max="12" width="9.7109375" style="10" bestFit="1" customWidth="1"/>
    <col min="13" max="13" width="0.5625" style="10" customWidth="1"/>
    <col min="14" max="14" width="3.57421875" style="10" customWidth="1"/>
    <col min="15" max="15" width="22.28125" style="10" customWidth="1"/>
    <col min="16" max="16" width="0.5625" style="10" customWidth="1"/>
    <col min="17" max="17" width="10.8515625" style="10" customWidth="1"/>
    <col min="18" max="18" width="0.5625" style="10" customWidth="1"/>
    <col min="19" max="19" width="7.7109375" style="10" customWidth="1"/>
    <col min="20" max="20" width="0.5625" style="10" customWidth="1"/>
    <col min="21" max="21" width="8.00390625" style="10" bestFit="1" customWidth="1"/>
    <col min="22" max="22" width="0.5625" style="10" customWidth="1"/>
    <col min="23" max="23" width="7.28125" style="10" bestFit="1" customWidth="1"/>
    <col min="24" max="24" width="0.5625" style="10" customWidth="1"/>
    <col min="25" max="25" width="9.140625" style="10" customWidth="1"/>
    <col min="26" max="16384" width="11.421875" style="6" customWidth="1"/>
  </cols>
  <sheetData>
    <row r="1" ht="6" customHeight="1"/>
    <row r="2" spans="2:58" ht="24.75" customHeight="1">
      <c r="B2" s="168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169" t="s">
        <v>175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4" t="s">
        <v>233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5" t="s">
        <v>219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5" s="16" customFormat="1" ht="17.25" customHeight="1">
      <c r="B7" s="14" t="s">
        <v>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2:25" s="16" customFormat="1" ht="17.25" customHeight="1">
      <c r="B8" s="15" t="s">
        <v>74</v>
      </c>
      <c r="C8" s="15"/>
      <c r="D8" s="17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2:25" s="25" customFormat="1" ht="3.75" customHeight="1">
      <c r="B9" s="20"/>
      <c r="C9" s="20"/>
      <c r="D9" s="20"/>
      <c r="E9" s="20"/>
      <c r="F9" s="20"/>
      <c r="G9" s="20"/>
      <c r="H9" s="20"/>
      <c r="I9" s="20"/>
      <c r="J9" s="20"/>
      <c r="K9" s="21"/>
      <c r="L9" s="22"/>
      <c r="M9" s="23"/>
      <c r="N9" s="24"/>
      <c r="O9" s="24"/>
      <c r="Q9" s="20"/>
      <c r="R9" s="20"/>
      <c r="S9" s="20"/>
      <c r="T9" s="20"/>
      <c r="U9" s="20"/>
      <c r="V9" s="20"/>
      <c r="W9" s="20"/>
      <c r="X9" s="20"/>
      <c r="Y9" s="20"/>
    </row>
    <row r="10" spans="2:25" s="31" customFormat="1" ht="12" customHeight="1">
      <c r="B10" s="26" t="s">
        <v>7</v>
      </c>
      <c r="C10" s="27"/>
      <c r="D10" s="27"/>
      <c r="E10" s="27"/>
      <c r="F10" s="27"/>
      <c r="G10" s="27"/>
      <c r="H10" s="27"/>
      <c r="I10" s="27"/>
      <c r="J10" s="27"/>
      <c r="K10" s="21"/>
      <c r="L10" s="28" t="s">
        <v>6</v>
      </c>
      <c r="M10" s="29"/>
      <c r="N10" s="30" t="s">
        <v>72</v>
      </c>
      <c r="O10" s="30"/>
      <c r="Q10" s="26" t="s">
        <v>16</v>
      </c>
      <c r="R10" s="27"/>
      <c r="S10" s="27"/>
      <c r="T10" s="27"/>
      <c r="U10" s="27"/>
      <c r="V10" s="27"/>
      <c r="W10" s="27"/>
      <c r="X10" s="27"/>
      <c r="Y10" s="26"/>
    </row>
    <row r="11" spans="2:15" s="31" customFormat="1" ht="2.25" customHeight="1">
      <c r="B11" s="32"/>
      <c r="C11" s="32"/>
      <c r="D11" s="32"/>
      <c r="E11" s="32"/>
      <c r="F11" s="32"/>
      <c r="G11" s="32"/>
      <c r="H11" s="32"/>
      <c r="I11" s="32"/>
      <c r="J11" s="32"/>
      <c r="K11" s="33"/>
      <c r="L11" s="27"/>
      <c r="M11" s="32"/>
      <c r="N11" s="27"/>
      <c r="O11" s="27"/>
    </row>
    <row r="12" spans="2:25" s="31" customFormat="1" ht="11.25">
      <c r="B12" s="34" t="s">
        <v>8</v>
      </c>
      <c r="C12" s="21"/>
      <c r="D12" s="35" t="s">
        <v>180</v>
      </c>
      <c r="E12" s="21"/>
      <c r="F12" s="35" t="s">
        <v>181</v>
      </c>
      <c r="G12" s="21"/>
      <c r="H12" s="35" t="s">
        <v>182</v>
      </c>
      <c r="I12" s="21"/>
      <c r="J12" s="35" t="s">
        <v>183</v>
      </c>
      <c r="K12" s="21"/>
      <c r="L12" s="34"/>
      <c r="M12" s="36"/>
      <c r="N12" s="34" t="s">
        <v>73</v>
      </c>
      <c r="O12" s="34"/>
      <c r="Q12" s="35" t="s">
        <v>183</v>
      </c>
      <c r="R12" s="21"/>
      <c r="S12" s="35" t="s">
        <v>182</v>
      </c>
      <c r="T12" s="21"/>
      <c r="U12" s="35" t="s">
        <v>181</v>
      </c>
      <c r="V12" s="21"/>
      <c r="W12" s="35" t="s">
        <v>180</v>
      </c>
      <c r="X12" s="21"/>
      <c r="Y12" s="34" t="s">
        <v>8</v>
      </c>
    </row>
    <row r="13" spans="2:25" s="37" customFormat="1" ht="2.25" customHeight="1">
      <c r="B13" s="36"/>
      <c r="C13" s="21"/>
      <c r="D13" s="21"/>
      <c r="E13" s="21"/>
      <c r="F13" s="21"/>
      <c r="G13" s="21"/>
      <c r="H13" s="21"/>
      <c r="I13" s="21"/>
      <c r="J13" s="21"/>
      <c r="K13" s="21"/>
      <c r="L13" s="34"/>
      <c r="M13" s="36"/>
      <c r="N13" s="34"/>
      <c r="O13" s="34"/>
      <c r="Q13" s="21"/>
      <c r="R13" s="21"/>
      <c r="S13" s="21"/>
      <c r="T13" s="21"/>
      <c r="U13" s="21"/>
      <c r="V13" s="21"/>
      <c r="W13" s="21"/>
      <c r="X13" s="21"/>
      <c r="Y13" s="36"/>
    </row>
    <row r="14" spans="2:25" s="37" customFormat="1" ht="11.25">
      <c r="B14" s="38" t="s">
        <v>9</v>
      </c>
      <c r="C14" s="21"/>
      <c r="D14" s="39" t="s">
        <v>9</v>
      </c>
      <c r="E14" s="40"/>
      <c r="F14" s="39" t="s">
        <v>187</v>
      </c>
      <c r="G14" s="21"/>
      <c r="H14" s="41" t="s">
        <v>190</v>
      </c>
      <c r="I14" s="21"/>
      <c r="J14" s="35" t="s">
        <v>193</v>
      </c>
      <c r="K14" s="21"/>
      <c r="L14" s="34"/>
      <c r="M14" s="36"/>
      <c r="N14" s="34"/>
      <c r="O14" s="34"/>
      <c r="Q14" s="35" t="s">
        <v>193</v>
      </c>
      <c r="R14" s="21"/>
      <c r="S14" s="41" t="s">
        <v>190</v>
      </c>
      <c r="T14" s="40"/>
      <c r="U14" s="39" t="s">
        <v>187</v>
      </c>
      <c r="V14" s="21"/>
      <c r="W14" s="39" t="s">
        <v>9</v>
      </c>
      <c r="X14" s="21"/>
      <c r="Y14" s="38" t="s">
        <v>9</v>
      </c>
    </row>
    <row r="15" spans="2:25" s="44" customFormat="1" ht="11.25">
      <c r="B15" s="42" t="s">
        <v>195</v>
      </c>
      <c r="C15" s="40"/>
      <c r="D15" s="39" t="s">
        <v>186</v>
      </c>
      <c r="E15" s="40"/>
      <c r="F15" s="39" t="s">
        <v>188</v>
      </c>
      <c r="G15" s="40"/>
      <c r="H15" s="41" t="s">
        <v>191</v>
      </c>
      <c r="I15" s="21"/>
      <c r="J15" s="39" t="s">
        <v>213</v>
      </c>
      <c r="K15" s="21"/>
      <c r="L15" s="30"/>
      <c r="M15" s="43"/>
      <c r="N15" s="30"/>
      <c r="O15" s="30"/>
      <c r="Q15" s="39" t="s">
        <v>213</v>
      </c>
      <c r="R15" s="40"/>
      <c r="S15" s="39" t="s">
        <v>191</v>
      </c>
      <c r="T15" s="40"/>
      <c r="U15" s="39" t="s">
        <v>188</v>
      </c>
      <c r="V15" s="40"/>
      <c r="W15" s="39" t="s">
        <v>186</v>
      </c>
      <c r="X15" s="21"/>
      <c r="Y15" s="42" t="s">
        <v>195</v>
      </c>
    </row>
    <row r="16" spans="2:25" s="44" customFormat="1" ht="11.25">
      <c r="B16" s="42" t="s">
        <v>194</v>
      </c>
      <c r="C16" s="40"/>
      <c r="D16" s="39" t="s">
        <v>184</v>
      </c>
      <c r="E16" s="40"/>
      <c r="F16" s="39" t="s">
        <v>189</v>
      </c>
      <c r="G16" s="40"/>
      <c r="H16" s="41" t="s">
        <v>185</v>
      </c>
      <c r="I16" s="21"/>
      <c r="J16" s="39" t="s">
        <v>192</v>
      </c>
      <c r="K16" s="21"/>
      <c r="L16" s="30"/>
      <c r="M16" s="43"/>
      <c r="N16" s="30"/>
      <c r="O16" s="30"/>
      <c r="Q16" s="39" t="s">
        <v>192</v>
      </c>
      <c r="R16" s="40"/>
      <c r="S16" s="39" t="s">
        <v>185</v>
      </c>
      <c r="T16" s="40"/>
      <c r="U16" s="39" t="s">
        <v>189</v>
      </c>
      <c r="V16" s="40"/>
      <c r="W16" s="39" t="s">
        <v>184</v>
      </c>
      <c r="X16" s="21"/>
      <c r="Y16" s="42" t="s">
        <v>194</v>
      </c>
    </row>
    <row r="17" spans="2:25" s="48" customFormat="1" ht="2.25" customHeight="1">
      <c r="B17" s="45"/>
      <c r="C17" s="46"/>
      <c r="D17" s="47"/>
      <c r="E17" s="46"/>
      <c r="F17" s="47"/>
      <c r="G17" s="46"/>
      <c r="H17" s="47"/>
      <c r="I17" s="46"/>
      <c r="J17" s="47"/>
      <c r="K17" s="46"/>
      <c r="Q17" s="45"/>
      <c r="R17" s="46"/>
      <c r="S17" s="47"/>
      <c r="T17" s="46"/>
      <c r="U17" s="47"/>
      <c r="V17" s="46"/>
      <c r="W17" s="47"/>
      <c r="X17" s="46"/>
      <c r="Y17" s="47"/>
    </row>
    <row r="18" spans="2:56" s="31" customFormat="1" ht="12" customHeight="1">
      <c r="B18" s="49"/>
      <c r="C18" s="50"/>
      <c r="D18" s="49"/>
      <c r="E18" s="50"/>
      <c r="F18" s="49"/>
      <c r="G18" s="50"/>
      <c r="H18" s="49"/>
      <c r="I18" s="50"/>
      <c r="J18" s="49"/>
      <c r="K18" s="50"/>
      <c r="L18" s="37" t="s">
        <v>10</v>
      </c>
      <c r="M18" s="37" t="s">
        <v>11</v>
      </c>
      <c r="N18" s="37"/>
      <c r="O18" s="37"/>
      <c r="P18" s="51"/>
      <c r="Q18" s="49">
        <f>SUM(Q19:Q21)</f>
        <v>10255</v>
      </c>
      <c r="R18" s="51"/>
      <c r="S18" s="49">
        <f>SUM(S19:S21)</f>
        <v>24547</v>
      </c>
      <c r="T18" s="51"/>
      <c r="U18" s="49">
        <f>SUM(U19:U21)</f>
        <v>48115</v>
      </c>
      <c r="V18" s="51"/>
      <c r="W18" s="49">
        <f>SUM(W19:W21)</f>
        <v>25345</v>
      </c>
      <c r="X18" s="51"/>
      <c r="Y18" s="49">
        <f>SUM(Q18:W18)</f>
        <v>108262</v>
      </c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</row>
    <row r="19" spans="2:56" s="56" customFormat="1" ht="12" customHeight="1">
      <c r="B19" s="52"/>
      <c r="C19" s="53"/>
      <c r="D19" s="52"/>
      <c r="E19" s="53"/>
      <c r="F19" s="52"/>
      <c r="G19" s="53"/>
      <c r="H19" s="52"/>
      <c r="I19" s="53"/>
      <c r="J19" s="52"/>
      <c r="K19" s="53"/>
      <c r="L19" s="54" t="s">
        <v>66</v>
      </c>
      <c r="M19" s="54"/>
      <c r="N19" s="54" t="s">
        <v>67</v>
      </c>
      <c r="O19" s="54"/>
      <c r="P19" s="55"/>
      <c r="Q19" s="55">
        <v>311</v>
      </c>
      <c r="R19" s="55"/>
      <c r="S19" s="55">
        <v>2824</v>
      </c>
      <c r="T19" s="55"/>
      <c r="U19" s="55">
        <v>1601</v>
      </c>
      <c r="V19" s="55"/>
      <c r="W19" s="55">
        <v>1797</v>
      </c>
      <c r="X19" s="55"/>
      <c r="Y19" s="55">
        <f>SUM(Q19:W19)</f>
        <v>6533</v>
      </c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</row>
    <row r="20" spans="2:56" s="56" customFormat="1" ht="12" customHeight="1">
      <c r="B20" s="52"/>
      <c r="C20" s="53"/>
      <c r="D20" s="52"/>
      <c r="E20" s="53"/>
      <c r="F20" s="52"/>
      <c r="G20" s="53"/>
      <c r="H20" s="52"/>
      <c r="I20" s="53"/>
      <c r="J20" s="52"/>
      <c r="K20" s="53"/>
      <c r="L20" s="54" t="s">
        <v>68</v>
      </c>
      <c r="M20" s="54"/>
      <c r="N20" s="54" t="s">
        <v>69</v>
      </c>
      <c r="O20" s="54"/>
      <c r="P20" s="55"/>
      <c r="Q20" s="55">
        <v>0</v>
      </c>
      <c r="R20" s="55"/>
      <c r="S20" s="55">
        <v>153</v>
      </c>
      <c r="T20" s="55"/>
      <c r="U20" s="55">
        <v>0</v>
      </c>
      <c r="V20" s="55"/>
      <c r="W20" s="55">
        <v>0</v>
      </c>
      <c r="X20" s="55"/>
      <c r="Y20" s="55">
        <f>SUM(Q20:W20)</f>
        <v>153</v>
      </c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</row>
    <row r="21" spans="2:56" s="56" customFormat="1" ht="12" customHeight="1">
      <c r="B21" s="52"/>
      <c r="C21" s="53"/>
      <c r="D21" s="52"/>
      <c r="E21" s="53"/>
      <c r="F21" s="52"/>
      <c r="G21" s="53"/>
      <c r="H21" s="52"/>
      <c r="I21" s="53"/>
      <c r="J21" s="52"/>
      <c r="K21" s="53"/>
      <c r="L21" s="54" t="s">
        <v>70</v>
      </c>
      <c r="M21" s="54"/>
      <c r="N21" s="54" t="s">
        <v>71</v>
      </c>
      <c r="O21" s="54"/>
      <c r="P21" s="55"/>
      <c r="Q21" s="55">
        <v>9944</v>
      </c>
      <c r="R21" s="55"/>
      <c r="S21" s="55">
        <v>21570</v>
      </c>
      <c r="T21" s="55"/>
      <c r="U21" s="55">
        <v>46514</v>
      </c>
      <c r="V21" s="55"/>
      <c r="W21" s="55">
        <v>23548</v>
      </c>
      <c r="X21" s="55"/>
      <c r="Y21" s="55">
        <f>SUM(Q21:W21)</f>
        <v>101576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</row>
    <row r="22" spans="2:56" s="31" customFormat="1" ht="12" customHeight="1">
      <c r="B22" s="49">
        <f>SUM(D22:J22)</f>
        <v>29262</v>
      </c>
      <c r="C22" s="50"/>
      <c r="D22" s="49">
        <v>6234</v>
      </c>
      <c r="E22" s="50"/>
      <c r="F22" s="49">
        <v>10060</v>
      </c>
      <c r="G22" s="50"/>
      <c r="H22" s="49">
        <v>9925</v>
      </c>
      <c r="I22" s="50"/>
      <c r="J22" s="49">
        <v>3043</v>
      </c>
      <c r="K22" s="50"/>
      <c r="L22" s="37" t="s">
        <v>12</v>
      </c>
      <c r="M22" s="37" t="s">
        <v>13</v>
      </c>
      <c r="N22" s="54"/>
      <c r="O22" s="37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</row>
    <row r="23" spans="2:56" s="62" customFormat="1" ht="12" customHeight="1">
      <c r="B23" s="57">
        <f>SUM(D23:J23)</f>
        <v>79000</v>
      </c>
      <c r="C23" s="58"/>
      <c r="D23" s="57">
        <f>W18-D22</f>
        <v>19111</v>
      </c>
      <c r="E23" s="58"/>
      <c r="F23" s="57">
        <f>U18-F22</f>
        <v>38055</v>
      </c>
      <c r="G23" s="58"/>
      <c r="H23" s="57">
        <f>S18-H22</f>
        <v>14622</v>
      </c>
      <c r="I23" s="58"/>
      <c r="J23" s="57">
        <f>Q18-J22</f>
        <v>7212</v>
      </c>
      <c r="K23" s="58"/>
      <c r="L23" s="59" t="s">
        <v>176</v>
      </c>
      <c r="M23" s="59" t="s">
        <v>177</v>
      </c>
      <c r="N23" s="60"/>
      <c r="O23" s="59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</row>
    <row r="24" spans="2:56" s="31" customFormat="1" ht="12" customHeight="1">
      <c r="B24" s="49">
        <f>SUM(D24:J24)</f>
        <v>10174</v>
      </c>
      <c r="C24" s="50"/>
      <c r="D24" s="49">
        <v>3833</v>
      </c>
      <c r="E24" s="50"/>
      <c r="F24" s="49">
        <v>3245</v>
      </c>
      <c r="G24" s="50"/>
      <c r="H24" s="49">
        <v>2702</v>
      </c>
      <c r="I24" s="50"/>
      <c r="J24" s="49">
        <v>394</v>
      </c>
      <c r="K24" s="50"/>
      <c r="L24" s="37" t="s">
        <v>14</v>
      </c>
      <c r="M24" s="37" t="s">
        <v>15</v>
      </c>
      <c r="N24" s="37"/>
      <c r="O24" s="37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</row>
    <row r="25" spans="2:56" s="67" customFormat="1" ht="12" customHeight="1" thickBot="1">
      <c r="B25" s="63">
        <f>SUM(D25:J25)</f>
        <v>68826</v>
      </c>
      <c r="C25" s="64"/>
      <c r="D25" s="63">
        <f>D23-D24</f>
        <v>15278</v>
      </c>
      <c r="E25" s="64"/>
      <c r="F25" s="63">
        <f>F23-F24</f>
        <v>34810</v>
      </c>
      <c r="G25" s="64"/>
      <c r="H25" s="63">
        <f>H23-H24</f>
        <v>11920</v>
      </c>
      <c r="I25" s="64"/>
      <c r="J25" s="63">
        <f>J23-J24</f>
        <v>6818</v>
      </c>
      <c r="K25" s="64"/>
      <c r="L25" s="65" t="s">
        <v>178</v>
      </c>
      <c r="M25" s="65" t="s">
        <v>179</v>
      </c>
      <c r="N25" s="65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</row>
    <row r="26" spans="2:25" s="68" customFormat="1" ht="21" customHeight="1">
      <c r="B26" s="15" t="s">
        <v>24</v>
      </c>
      <c r="C26" s="15"/>
      <c r="D26" s="17"/>
      <c r="E26" s="18"/>
      <c r="F26" s="18"/>
      <c r="G26" s="18"/>
      <c r="H26" s="18"/>
      <c r="I26" s="18"/>
      <c r="J26" s="18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2:25" s="68" customFormat="1" ht="3.75" customHeight="1">
      <c r="B27" s="20"/>
      <c r="C27" s="20"/>
      <c r="D27" s="20"/>
      <c r="E27" s="20"/>
      <c r="F27" s="20"/>
      <c r="G27" s="20"/>
      <c r="H27" s="20"/>
      <c r="I27" s="20"/>
      <c r="J27" s="20"/>
      <c r="K27" s="21"/>
      <c r="L27" s="22"/>
      <c r="M27" s="23"/>
      <c r="N27" s="24"/>
      <c r="O27" s="24"/>
      <c r="P27" s="25"/>
      <c r="Q27" s="20"/>
      <c r="R27" s="20"/>
      <c r="S27" s="20"/>
      <c r="T27" s="20"/>
      <c r="U27" s="20"/>
      <c r="V27" s="20"/>
      <c r="W27" s="20"/>
      <c r="X27" s="20"/>
      <c r="Y27" s="20"/>
    </row>
    <row r="28" spans="2:25" s="31" customFormat="1" ht="12" customHeight="1">
      <c r="B28" s="26" t="s">
        <v>7</v>
      </c>
      <c r="C28" s="27"/>
      <c r="D28" s="27"/>
      <c r="E28" s="27"/>
      <c r="F28" s="27"/>
      <c r="G28" s="27"/>
      <c r="H28" s="27"/>
      <c r="I28" s="27"/>
      <c r="J28" s="27"/>
      <c r="K28" s="21"/>
      <c r="L28" s="28" t="s">
        <v>6</v>
      </c>
      <c r="M28" s="29"/>
      <c r="N28" s="30" t="s">
        <v>72</v>
      </c>
      <c r="O28" s="30"/>
      <c r="Q28" s="26" t="s">
        <v>16</v>
      </c>
      <c r="R28" s="27"/>
      <c r="S28" s="27"/>
      <c r="T28" s="27"/>
      <c r="U28" s="27"/>
      <c r="V28" s="27"/>
      <c r="W28" s="27"/>
      <c r="X28" s="27"/>
      <c r="Y28" s="26"/>
    </row>
    <row r="29" spans="2:15" s="31" customFormat="1" ht="2.25" customHeight="1">
      <c r="B29" s="32"/>
      <c r="C29" s="32"/>
      <c r="D29" s="32"/>
      <c r="E29" s="32"/>
      <c r="F29" s="32"/>
      <c r="G29" s="32"/>
      <c r="H29" s="32"/>
      <c r="I29" s="32"/>
      <c r="J29" s="32"/>
      <c r="K29" s="33"/>
      <c r="L29" s="27"/>
      <c r="M29" s="32"/>
      <c r="N29" s="27"/>
      <c r="O29" s="27"/>
    </row>
    <row r="30" spans="2:25" s="31" customFormat="1" ht="11.25">
      <c r="B30" s="34" t="s">
        <v>8</v>
      </c>
      <c r="C30" s="21"/>
      <c r="D30" s="35" t="s">
        <v>180</v>
      </c>
      <c r="E30" s="21"/>
      <c r="F30" s="35" t="s">
        <v>181</v>
      </c>
      <c r="G30" s="21"/>
      <c r="H30" s="35" t="s">
        <v>182</v>
      </c>
      <c r="I30" s="21"/>
      <c r="J30" s="35" t="s">
        <v>183</v>
      </c>
      <c r="K30" s="21"/>
      <c r="L30" s="34"/>
      <c r="M30" s="36"/>
      <c r="N30" s="34" t="s">
        <v>73</v>
      </c>
      <c r="O30" s="34"/>
      <c r="Q30" s="35" t="s">
        <v>183</v>
      </c>
      <c r="R30" s="21"/>
      <c r="S30" s="35" t="s">
        <v>182</v>
      </c>
      <c r="T30" s="21"/>
      <c r="U30" s="35" t="s">
        <v>181</v>
      </c>
      <c r="V30" s="21"/>
      <c r="W30" s="35" t="s">
        <v>180</v>
      </c>
      <c r="X30" s="21"/>
      <c r="Y30" s="34" t="s">
        <v>8</v>
      </c>
    </row>
    <row r="31" spans="2:25" s="37" customFormat="1" ht="2.25" customHeight="1">
      <c r="B31" s="36"/>
      <c r="C31" s="21"/>
      <c r="D31" s="21"/>
      <c r="E31" s="21"/>
      <c r="F31" s="21"/>
      <c r="G31" s="21"/>
      <c r="H31" s="21"/>
      <c r="I31" s="21"/>
      <c r="J31" s="21"/>
      <c r="K31" s="21"/>
      <c r="L31" s="34"/>
      <c r="M31" s="36"/>
      <c r="N31" s="34"/>
      <c r="O31" s="34"/>
      <c r="Q31" s="21"/>
      <c r="R31" s="21"/>
      <c r="S31" s="21"/>
      <c r="T31" s="21"/>
      <c r="U31" s="21"/>
      <c r="V31" s="21"/>
      <c r="W31" s="21"/>
      <c r="X31" s="21"/>
      <c r="Y31" s="36"/>
    </row>
    <row r="32" spans="2:25" s="37" customFormat="1" ht="11.25">
      <c r="B32" s="38" t="s">
        <v>9</v>
      </c>
      <c r="C32" s="21"/>
      <c r="D32" s="39" t="s">
        <v>9</v>
      </c>
      <c r="E32" s="40"/>
      <c r="F32" s="39" t="s">
        <v>187</v>
      </c>
      <c r="G32" s="21"/>
      <c r="H32" s="41" t="s">
        <v>190</v>
      </c>
      <c r="I32" s="21"/>
      <c r="J32" s="35" t="s">
        <v>193</v>
      </c>
      <c r="K32" s="21"/>
      <c r="L32" s="34"/>
      <c r="M32" s="36"/>
      <c r="N32" s="34"/>
      <c r="O32" s="34"/>
      <c r="Q32" s="35" t="s">
        <v>193</v>
      </c>
      <c r="R32" s="21"/>
      <c r="S32" s="41" t="s">
        <v>190</v>
      </c>
      <c r="T32" s="40"/>
      <c r="U32" s="39" t="s">
        <v>187</v>
      </c>
      <c r="V32" s="21"/>
      <c r="W32" s="39" t="s">
        <v>9</v>
      </c>
      <c r="X32" s="21"/>
      <c r="Y32" s="38" t="s">
        <v>9</v>
      </c>
    </row>
    <row r="33" spans="2:25" s="44" customFormat="1" ht="11.25">
      <c r="B33" s="42" t="s">
        <v>195</v>
      </c>
      <c r="C33" s="40"/>
      <c r="D33" s="39" t="s">
        <v>186</v>
      </c>
      <c r="E33" s="40"/>
      <c r="F33" s="39" t="s">
        <v>188</v>
      </c>
      <c r="G33" s="40"/>
      <c r="H33" s="41" t="s">
        <v>191</v>
      </c>
      <c r="I33" s="21"/>
      <c r="J33" s="39" t="s">
        <v>213</v>
      </c>
      <c r="K33" s="21"/>
      <c r="L33" s="30"/>
      <c r="M33" s="43"/>
      <c r="N33" s="30"/>
      <c r="O33" s="30"/>
      <c r="Q33" s="39" t="s">
        <v>213</v>
      </c>
      <c r="R33" s="40"/>
      <c r="S33" s="39" t="s">
        <v>191</v>
      </c>
      <c r="T33" s="40"/>
      <c r="U33" s="39" t="s">
        <v>188</v>
      </c>
      <c r="V33" s="40"/>
      <c r="W33" s="39" t="s">
        <v>186</v>
      </c>
      <c r="X33" s="21"/>
      <c r="Y33" s="42" t="s">
        <v>195</v>
      </c>
    </row>
    <row r="34" spans="2:25" s="44" customFormat="1" ht="11.25">
      <c r="B34" s="42" t="s">
        <v>194</v>
      </c>
      <c r="C34" s="40"/>
      <c r="D34" s="39" t="s">
        <v>184</v>
      </c>
      <c r="E34" s="40"/>
      <c r="F34" s="39" t="s">
        <v>189</v>
      </c>
      <c r="G34" s="40"/>
      <c r="H34" s="41" t="s">
        <v>185</v>
      </c>
      <c r="I34" s="21"/>
      <c r="J34" s="39" t="s">
        <v>192</v>
      </c>
      <c r="K34" s="21"/>
      <c r="L34" s="30"/>
      <c r="M34" s="43"/>
      <c r="N34" s="30"/>
      <c r="O34" s="30"/>
      <c r="Q34" s="39" t="s">
        <v>192</v>
      </c>
      <c r="R34" s="40"/>
      <c r="S34" s="39" t="s">
        <v>185</v>
      </c>
      <c r="T34" s="40"/>
      <c r="U34" s="39" t="s">
        <v>189</v>
      </c>
      <c r="V34" s="40"/>
      <c r="W34" s="39" t="s">
        <v>184</v>
      </c>
      <c r="X34" s="21"/>
      <c r="Y34" s="42" t="s">
        <v>194</v>
      </c>
    </row>
    <row r="35" spans="2:25" s="68" customFormat="1" ht="2.25" customHeight="1">
      <c r="B35" s="45"/>
      <c r="C35" s="46"/>
      <c r="D35" s="47"/>
      <c r="E35" s="46"/>
      <c r="F35" s="47"/>
      <c r="G35" s="46"/>
      <c r="H35" s="47"/>
      <c r="I35" s="46"/>
      <c r="J35" s="47"/>
      <c r="K35" s="46"/>
      <c r="L35" s="48"/>
      <c r="M35" s="48"/>
      <c r="N35" s="48"/>
      <c r="O35" s="48"/>
      <c r="P35" s="48"/>
      <c r="Q35" s="45"/>
      <c r="R35" s="46"/>
      <c r="S35" s="47"/>
      <c r="T35" s="46"/>
      <c r="U35" s="47"/>
      <c r="V35" s="46"/>
      <c r="W35" s="47"/>
      <c r="X35" s="46"/>
      <c r="Y35" s="47"/>
    </row>
    <row r="36" spans="2:25" s="68" customFormat="1" ht="12" customHeight="1">
      <c r="B36" s="49"/>
      <c r="C36" s="50"/>
      <c r="D36" s="49"/>
      <c r="E36" s="50"/>
      <c r="F36" s="49"/>
      <c r="G36" s="50"/>
      <c r="H36" s="49"/>
      <c r="I36" s="50"/>
      <c r="J36" s="49"/>
      <c r="K36" s="50"/>
      <c r="L36" s="69" t="s">
        <v>176</v>
      </c>
      <c r="M36" s="70" t="s">
        <v>177</v>
      </c>
      <c r="N36" s="71"/>
      <c r="O36" s="37"/>
      <c r="P36" s="51"/>
      <c r="Q36" s="51">
        <f>J23</f>
        <v>7212</v>
      </c>
      <c r="R36" s="51"/>
      <c r="S36" s="51">
        <f>H23</f>
        <v>14622</v>
      </c>
      <c r="T36" s="51"/>
      <c r="U36" s="51">
        <f>F23</f>
        <v>38055</v>
      </c>
      <c r="V36" s="51"/>
      <c r="W36" s="51">
        <f>D23</f>
        <v>19111</v>
      </c>
      <c r="X36" s="51"/>
      <c r="Y36" s="51">
        <f>SUM(Q36:W36)</f>
        <v>79000</v>
      </c>
    </row>
    <row r="37" spans="2:25" s="77" customFormat="1" ht="12" customHeight="1">
      <c r="B37" s="72"/>
      <c r="C37" s="73"/>
      <c r="D37" s="72"/>
      <c r="E37" s="74"/>
      <c r="F37" s="72"/>
      <c r="G37" s="74"/>
      <c r="H37" s="72"/>
      <c r="I37" s="74"/>
      <c r="J37" s="72"/>
      <c r="K37" s="74"/>
      <c r="L37" s="75" t="s">
        <v>178</v>
      </c>
      <c r="M37" s="76" t="s">
        <v>179</v>
      </c>
      <c r="N37" s="72"/>
      <c r="O37" s="72"/>
      <c r="P37" s="73"/>
      <c r="Q37" s="72">
        <f>J25</f>
        <v>6818</v>
      </c>
      <c r="R37" s="73"/>
      <c r="S37" s="72">
        <f>H25</f>
        <v>11920</v>
      </c>
      <c r="T37" s="73"/>
      <c r="U37" s="72">
        <f>F25</f>
        <v>34810</v>
      </c>
      <c r="V37" s="73"/>
      <c r="W37" s="72">
        <f>D25</f>
        <v>15278</v>
      </c>
      <c r="X37" s="73"/>
      <c r="Y37" s="72">
        <f>SUM(Q37:W37)</f>
        <v>68826</v>
      </c>
    </row>
    <row r="38" spans="2:25" s="68" customFormat="1" ht="12" customHeight="1">
      <c r="B38" s="78">
        <f>SUM(D38:J38)</f>
        <v>68728</v>
      </c>
      <c r="C38" s="51"/>
      <c r="D38" s="78">
        <f>D39+D40</f>
        <v>15249</v>
      </c>
      <c r="E38" s="50"/>
      <c r="F38" s="78">
        <f>F39+F40</f>
        <v>34758</v>
      </c>
      <c r="G38" s="50"/>
      <c r="H38" s="78">
        <f>H39+H40</f>
        <v>11918</v>
      </c>
      <c r="I38" s="50"/>
      <c r="J38" s="78">
        <f>J39+J40</f>
        <v>6803</v>
      </c>
      <c r="K38" s="50"/>
      <c r="L38" s="79" t="s">
        <v>17</v>
      </c>
      <c r="M38" s="79" t="s">
        <v>18</v>
      </c>
      <c r="N38" s="79"/>
      <c r="O38" s="37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2:25" s="68" customFormat="1" ht="12" customHeight="1">
      <c r="B39" s="80">
        <f>SUM(D39:J39)</f>
        <v>52916</v>
      </c>
      <c r="C39" s="81"/>
      <c r="D39" s="80">
        <v>11363</v>
      </c>
      <c r="E39" s="82"/>
      <c r="F39" s="80">
        <v>27197</v>
      </c>
      <c r="G39" s="82"/>
      <c r="H39" s="80">
        <v>8988</v>
      </c>
      <c r="I39" s="82"/>
      <c r="J39" s="80">
        <v>5368</v>
      </c>
      <c r="K39" s="82"/>
      <c r="L39" s="69" t="s">
        <v>76</v>
      </c>
      <c r="M39" s="69"/>
      <c r="N39" s="69" t="s">
        <v>77</v>
      </c>
      <c r="O39" s="37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2:25" s="68" customFormat="1" ht="12" customHeight="1">
      <c r="B40" s="49">
        <f>SUM(D40:J40)</f>
        <v>15812</v>
      </c>
      <c r="C40" s="51"/>
      <c r="D40" s="49">
        <f>D42+D43</f>
        <v>3886</v>
      </c>
      <c r="E40" s="50"/>
      <c r="F40" s="49">
        <f>F42+F43</f>
        <v>7561</v>
      </c>
      <c r="G40" s="50"/>
      <c r="H40" s="49">
        <f>H42+H43</f>
        <v>2930</v>
      </c>
      <c r="I40" s="50"/>
      <c r="J40" s="49">
        <f>J42+J43</f>
        <v>1435</v>
      </c>
      <c r="K40" s="50"/>
      <c r="L40" s="79" t="s">
        <v>78</v>
      </c>
      <c r="M40" s="79"/>
      <c r="N40" s="79" t="s">
        <v>79</v>
      </c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2:25" s="86" customFormat="1" ht="12" customHeight="1">
      <c r="B41" s="83"/>
      <c r="C41" s="84"/>
      <c r="D41" s="83"/>
      <c r="E41" s="84"/>
      <c r="F41" s="83"/>
      <c r="G41" s="84"/>
      <c r="H41" s="83"/>
      <c r="I41" s="84"/>
      <c r="J41" s="83"/>
      <c r="K41" s="84"/>
      <c r="L41" s="79"/>
      <c r="M41" s="79"/>
      <c r="N41" s="85" t="s">
        <v>80</v>
      </c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2:25" s="90" customFormat="1" ht="12" customHeight="1">
      <c r="B42" s="87">
        <f>SUM(D42:J42)</f>
        <v>10280</v>
      </c>
      <c r="C42" s="87"/>
      <c r="D42" s="87">
        <v>1381</v>
      </c>
      <c r="E42" s="87"/>
      <c r="F42" s="87">
        <v>4827</v>
      </c>
      <c r="G42" s="87"/>
      <c r="H42" s="87">
        <v>2716</v>
      </c>
      <c r="I42" s="87"/>
      <c r="J42" s="87">
        <v>1356</v>
      </c>
      <c r="K42" s="87"/>
      <c r="L42" s="88" t="s">
        <v>81</v>
      </c>
      <c r="M42" s="88" t="s">
        <v>82</v>
      </c>
      <c r="N42" s="54" t="s">
        <v>82</v>
      </c>
      <c r="O42" s="54"/>
      <c r="P42" s="89"/>
      <c r="Q42" s="87"/>
      <c r="R42" s="87"/>
      <c r="S42" s="87"/>
      <c r="T42" s="87"/>
      <c r="U42" s="87"/>
      <c r="V42" s="87"/>
      <c r="W42" s="87"/>
      <c r="X42" s="87"/>
      <c r="Y42" s="87"/>
    </row>
    <row r="43" spans="2:25" s="93" customFormat="1" ht="12" customHeight="1">
      <c r="B43" s="91">
        <f>SUM(D43:J43)</f>
        <v>5532</v>
      </c>
      <c r="C43" s="55"/>
      <c r="D43" s="91">
        <v>2505</v>
      </c>
      <c r="E43" s="53"/>
      <c r="F43" s="91">
        <v>2734</v>
      </c>
      <c r="G43" s="53"/>
      <c r="H43" s="91">
        <v>214</v>
      </c>
      <c r="I43" s="53"/>
      <c r="J43" s="91">
        <v>79</v>
      </c>
      <c r="K43" s="53"/>
      <c r="L43" s="92" t="s">
        <v>83</v>
      </c>
      <c r="M43" s="92"/>
      <c r="N43" s="92" t="s">
        <v>84</v>
      </c>
      <c r="O43" s="91"/>
      <c r="P43" s="55"/>
      <c r="Q43" s="91"/>
      <c r="R43" s="55"/>
      <c r="S43" s="91"/>
      <c r="T43" s="55"/>
      <c r="U43" s="91"/>
      <c r="V43" s="55"/>
      <c r="W43" s="91"/>
      <c r="X43" s="55"/>
      <c r="Y43" s="91"/>
    </row>
    <row r="44" spans="2:25" s="68" customFormat="1" ht="12" customHeight="1">
      <c r="B44" s="78">
        <f>SUM(D44:J44)</f>
        <v>98</v>
      </c>
      <c r="C44" s="51"/>
      <c r="D44" s="78">
        <v>29</v>
      </c>
      <c r="E44" s="50"/>
      <c r="F44" s="78">
        <v>52</v>
      </c>
      <c r="G44" s="50"/>
      <c r="H44" s="78">
        <v>2</v>
      </c>
      <c r="I44" s="50"/>
      <c r="J44" s="78">
        <v>15</v>
      </c>
      <c r="K44" s="50"/>
      <c r="L44" s="21" t="s">
        <v>88</v>
      </c>
      <c r="M44" s="21"/>
      <c r="N44" s="21" t="s">
        <v>89</v>
      </c>
      <c r="O44" s="78"/>
      <c r="P44" s="51"/>
      <c r="Q44" s="78"/>
      <c r="R44" s="51"/>
      <c r="S44" s="78"/>
      <c r="T44" s="51"/>
      <c r="U44" s="78"/>
      <c r="V44" s="51"/>
      <c r="W44" s="78"/>
      <c r="X44" s="51"/>
      <c r="Y44" s="78"/>
    </row>
    <row r="45" spans="2:25" s="68" customFormat="1" ht="12" customHeight="1">
      <c r="B45" s="78"/>
      <c r="C45" s="81"/>
      <c r="D45" s="78"/>
      <c r="E45" s="82"/>
      <c r="F45" s="78"/>
      <c r="G45" s="82"/>
      <c r="H45" s="78"/>
      <c r="I45" s="82"/>
      <c r="J45" s="78"/>
      <c r="K45" s="82"/>
      <c r="L45" s="21"/>
      <c r="M45" s="21"/>
      <c r="N45" s="21" t="s">
        <v>90</v>
      </c>
      <c r="O45" s="78"/>
      <c r="P45" s="81"/>
      <c r="Q45" s="78"/>
      <c r="R45" s="81"/>
      <c r="S45" s="78"/>
      <c r="T45" s="81"/>
      <c r="U45" s="78"/>
      <c r="V45" s="81"/>
      <c r="W45" s="78"/>
      <c r="X45" s="81"/>
      <c r="Y45" s="78"/>
    </row>
    <row r="46" spans="11:25" s="68" customFormat="1" ht="12" customHeight="1">
      <c r="K46" s="94"/>
      <c r="L46" s="79" t="s">
        <v>94</v>
      </c>
      <c r="M46" s="95"/>
      <c r="N46" s="79" t="s">
        <v>95</v>
      </c>
      <c r="O46" s="96"/>
      <c r="P46" s="96"/>
      <c r="Q46" s="94"/>
      <c r="R46" s="94"/>
      <c r="S46" s="94"/>
      <c r="T46" s="94"/>
      <c r="U46" s="94"/>
      <c r="V46" s="94"/>
      <c r="W46" s="94"/>
      <c r="X46" s="94"/>
      <c r="Y46" s="94"/>
    </row>
    <row r="47" spans="2:56" s="62" customFormat="1" ht="12" customHeight="1">
      <c r="B47" s="97">
        <f>SUM(D47:J47)</f>
        <v>10174</v>
      </c>
      <c r="C47" s="97"/>
      <c r="D47" s="97">
        <f>W36-D38-D44</f>
        <v>3833</v>
      </c>
      <c r="E47" s="97"/>
      <c r="F47" s="97">
        <f>U36-F38-F44</f>
        <v>3245</v>
      </c>
      <c r="G47" s="97"/>
      <c r="H47" s="97">
        <f>S36-H38-H44</f>
        <v>2702</v>
      </c>
      <c r="I47" s="97"/>
      <c r="J47" s="97">
        <f>Q36-J38-J44</f>
        <v>394</v>
      </c>
      <c r="K47" s="98"/>
      <c r="L47" s="99" t="s">
        <v>19</v>
      </c>
      <c r="M47" s="100" t="s">
        <v>20</v>
      </c>
      <c r="N47" s="101"/>
      <c r="O47" s="102"/>
      <c r="P47" s="102"/>
      <c r="Q47" s="98"/>
      <c r="R47" s="98"/>
      <c r="S47" s="98"/>
      <c r="T47" s="98"/>
      <c r="U47" s="98"/>
      <c r="V47" s="98"/>
      <c r="W47" s="98"/>
      <c r="X47" s="98"/>
      <c r="Y47" s="98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</row>
    <row r="48" spans="2:56" s="67" customFormat="1" ht="12" customHeight="1" thickBot="1">
      <c r="B48" s="159" t="s">
        <v>220</v>
      </c>
      <c r="C48" s="64"/>
      <c r="D48" s="159" t="s">
        <v>220</v>
      </c>
      <c r="E48" s="64"/>
      <c r="F48" s="159" t="s">
        <v>220</v>
      </c>
      <c r="G48" s="64"/>
      <c r="H48" s="159" t="s">
        <v>220</v>
      </c>
      <c r="I48" s="64"/>
      <c r="J48" s="159" t="s">
        <v>220</v>
      </c>
      <c r="K48" s="64"/>
      <c r="L48" s="65" t="s">
        <v>21</v>
      </c>
      <c r="M48" s="65" t="s">
        <v>22</v>
      </c>
      <c r="N48" s="65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</row>
    <row r="49" spans="2:25" s="68" customFormat="1" ht="21" customHeight="1">
      <c r="B49" s="15" t="s">
        <v>23</v>
      </c>
      <c r="C49" s="15"/>
      <c r="D49" s="17"/>
      <c r="E49" s="18"/>
      <c r="F49" s="18"/>
      <c r="G49" s="18"/>
      <c r="H49" s="18"/>
      <c r="I49" s="18"/>
      <c r="J49" s="18"/>
      <c r="K49" s="18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2:25" s="68" customFormat="1" ht="3.75" customHeight="1">
      <c r="B50" s="20"/>
      <c r="C50" s="20"/>
      <c r="D50" s="20"/>
      <c r="E50" s="20"/>
      <c r="F50" s="20"/>
      <c r="G50" s="20"/>
      <c r="H50" s="20"/>
      <c r="I50" s="20"/>
      <c r="J50" s="20"/>
      <c r="K50" s="21"/>
      <c r="L50" s="22"/>
      <c r="M50" s="23"/>
      <c r="N50" s="24"/>
      <c r="O50" s="24"/>
      <c r="P50" s="25"/>
      <c r="Q50" s="20"/>
      <c r="R50" s="20"/>
      <c r="S50" s="20"/>
      <c r="T50" s="20"/>
      <c r="U50" s="20"/>
      <c r="V50" s="20"/>
      <c r="W50" s="20"/>
      <c r="X50" s="20"/>
      <c r="Y50" s="20"/>
    </row>
    <row r="51" spans="2:25" s="31" customFormat="1" ht="12" customHeight="1">
      <c r="B51" s="26" t="s">
        <v>7</v>
      </c>
      <c r="C51" s="27"/>
      <c r="D51" s="27"/>
      <c r="E51" s="27"/>
      <c r="F51" s="27"/>
      <c r="G51" s="27"/>
      <c r="H51" s="27"/>
      <c r="I51" s="27"/>
      <c r="J51" s="27"/>
      <c r="K51" s="21"/>
      <c r="L51" s="28" t="s">
        <v>6</v>
      </c>
      <c r="M51" s="29"/>
      <c r="N51" s="30" t="s">
        <v>72</v>
      </c>
      <c r="O51" s="30"/>
      <c r="Q51" s="26" t="s">
        <v>16</v>
      </c>
      <c r="R51" s="27"/>
      <c r="S51" s="27"/>
      <c r="T51" s="27"/>
      <c r="U51" s="27"/>
      <c r="V51" s="27"/>
      <c r="W51" s="27"/>
      <c r="X51" s="27"/>
      <c r="Y51" s="26"/>
    </row>
    <row r="52" spans="2:15" s="31" customFormat="1" ht="2.25" customHeight="1">
      <c r="B52" s="32"/>
      <c r="C52" s="32"/>
      <c r="D52" s="32"/>
      <c r="E52" s="32"/>
      <c r="F52" s="32"/>
      <c r="G52" s="32"/>
      <c r="H52" s="32"/>
      <c r="I52" s="32"/>
      <c r="J52" s="32"/>
      <c r="K52" s="33"/>
      <c r="L52" s="27"/>
      <c r="M52" s="32"/>
      <c r="N52" s="27"/>
      <c r="O52" s="27"/>
    </row>
    <row r="53" spans="2:25" s="31" customFormat="1" ht="11.25">
      <c r="B53" s="34" t="s">
        <v>8</v>
      </c>
      <c r="C53" s="21"/>
      <c r="D53" s="35" t="s">
        <v>180</v>
      </c>
      <c r="E53" s="21"/>
      <c r="F53" s="35" t="s">
        <v>181</v>
      </c>
      <c r="G53" s="21"/>
      <c r="H53" s="35" t="s">
        <v>182</v>
      </c>
      <c r="I53" s="21"/>
      <c r="J53" s="35" t="s">
        <v>183</v>
      </c>
      <c r="K53" s="21"/>
      <c r="L53" s="34"/>
      <c r="M53" s="36"/>
      <c r="N53" s="34" t="s">
        <v>73</v>
      </c>
      <c r="O53" s="34"/>
      <c r="Q53" s="35" t="s">
        <v>183</v>
      </c>
      <c r="R53" s="21"/>
      <c r="S53" s="35" t="s">
        <v>182</v>
      </c>
      <c r="T53" s="21"/>
      <c r="U53" s="35" t="s">
        <v>181</v>
      </c>
      <c r="V53" s="21"/>
      <c r="W53" s="35" t="s">
        <v>180</v>
      </c>
      <c r="X53" s="21"/>
      <c r="Y53" s="34" t="s">
        <v>8</v>
      </c>
    </row>
    <row r="54" spans="2:25" s="37" customFormat="1" ht="2.25" customHeight="1">
      <c r="B54" s="36"/>
      <c r="C54" s="21"/>
      <c r="D54" s="21"/>
      <c r="E54" s="21"/>
      <c r="F54" s="21"/>
      <c r="G54" s="21"/>
      <c r="H54" s="21"/>
      <c r="I54" s="21"/>
      <c r="J54" s="21"/>
      <c r="K54" s="21"/>
      <c r="L54" s="34"/>
      <c r="M54" s="36"/>
      <c r="N54" s="34"/>
      <c r="O54" s="34"/>
      <c r="Q54" s="21"/>
      <c r="R54" s="21"/>
      <c r="S54" s="21"/>
      <c r="T54" s="21"/>
      <c r="U54" s="21"/>
      <c r="V54" s="21"/>
      <c r="W54" s="21"/>
      <c r="X54" s="21"/>
      <c r="Y54" s="36"/>
    </row>
    <row r="55" spans="2:25" s="37" customFormat="1" ht="11.25">
      <c r="B55" s="38" t="s">
        <v>9</v>
      </c>
      <c r="C55" s="21"/>
      <c r="D55" s="39" t="s">
        <v>9</v>
      </c>
      <c r="E55" s="40"/>
      <c r="F55" s="39" t="s">
        <v>187</v>
      </c>
      <c r="G55" s="21"/>
      <c r="H55" s="41" t="s">
        <v>190</v>
      </c>
      <c r="I55" s="21"/>
      <c r="J55" s="35" t="s">
        <v>193</v>
      </c>
      <c r="K55" s="21"/>
      <c r="L55" s="34"/>
      <c r="M55" s="36"/>
      <c r="N55" s="34"/>
      <c r="O55" s="34"/>
      <c r="Q55" s="35" t="s">
        <v>193</v>
      </c>
      <c r="R55" s="21"/>
      <c r="S55" s="41" t="s">
        <v>190</v>
      </c>
      <c r="T55" s="40"/>
      <c r="U55" s="39" t="s">
        <v>187</v>
      </c>
      <c r="V55" s="21"/>
      <c r="W55" s="39" t="s">
        <v>9</v>
      </c>
      <c r="X55" s="21"/>
      <c r="Y55" s="38" t="s">
        <v>9</v>
      </c>
    </row>
    <row r="56" spans="2:25" s="44" customFormat="1" ht="11.25">
      <c r="B56" s="42" t="s">
        <v>195</v>
      </c>
      <c r="C56" s="40"/>
      <c r="D56" s="39" t="s">
        <v>186</v>
      </c>
      <c r="E56" s="40"/>
      <c r="F56" s="39" t="s">
        <v>188</v>
      </c>
      <c r="G56" s="40"/>
      <c r="H56" s="41" t="s">
        <v>191</v>
      </c>
      <c r="I56" s="21"/>
      <c r="J56" s="39" t="s">
        <v>213</v>
      </c>
      <c r="K56" s="21"/>
      <c r="L56" s="30"/>
      <c r="M56" s="43"/>
      <c r="N56" s="30"/>
      <c r="O56" s="30"/>
      <c r="Q56" s="39" t="s">
        <v>213</v>
      </c>
      <c r="R56" s="40"/>
      <c r="S56" s="39" t="s">
        <v>191</v>
      </c>
      <c r="T56" s="40"/>
      <c r="U56" s="39" t="s">
        <v>188</v>
      </c>
      <c r="V56" s="40"/>
      <c r="W56" s="39" t="s">
        <v>186</v>
      </c>
      <c r="X56" s="21"/>
      <c r="Y56" s="42" t="s">
        <v>195</v>
      </c>
    </row>
    <row r="57" spans="2:25" s="44" customFormat="1" ht="11.25">
      <c r="B57" s="42" t="s">
        <v>194</v>
      </c>
      <c r="C57" s="40"/>
      <c r="D57" s="39" t="s">
        <v>184</v>
      </c>
      <c r="E57" s="40"/>
      <c r="F57" s="39" t="s">
        <v>189</v>
      </c>
      <c r="G57" s="40"/>
      <c r="H57" s="41" t="s">
        <v>185</v>
      </c>
      <c r="I57" s="21"/>
      <c r="J57" s="39" t="s">
        <v>192</v>
      </c>
      <c r="K57" s="21"/>
      <c r="L57" s="30"/>
      <c r="M57" s="43"/>
      <c r="N57" s="30"/>
      <c r="O57" s="30"/>
      <c r="Q57" s="39" t="s">
        <v>192</v>
      </c>
      <c r="R57" s="40"/>
      <c r="S57" s="39" t="s">
        <v>185</v>
      </c>
      <c r="T57" s="40"/>
      <c r="U57" s="39" t="s">
        <v>189</v>
      </c>
      <c r="V57" s="40"/>
      <c r="W57" s="39" t="s">
        <v>184</v>
      </c>
      <c r="X57" s="21"/>
      <c r="Y57" s="42" t="s">
        <v>194</v>
      </c>
    </row>
    <row r="58" spans="2:25" s="68" customFormat="1" ht="2.25" customHeight="1">
      <c r="B58" s="45"/>
      <c r="C58" s="46"/>
      <c r="D58" s="47"/>
      <c r="E58" s="46"/>
      <c r="F58" s="47"/>
      <c r="G58" s="46"/>
      <c r="H58" s="47"/>
      <c r="I58" s="46"/>
      <c r="J58" s="47"/>
      <c r="K58" s="46"/>
      <c r="L58" s="48"/>
      <c r="M58" s="48"/>
      <c r="N58" s="48"/>
      <c r="O58" s="48"/>
      <c r="P58" s="48"/>
      <c r="Q58" s="45"/>
      <c r="R58" s="46"/>
      <c r="S58" s="47"/>
      <c r="T58" s="46"/>
      <c r="U58" s="47"/>
      <c r="V58" s="46"/>
      <c r="W58" s="47"/>
      <c r="X58" s="46"/>
      <c r="Y58" s="47"/>
    </row>
    <row r="59" spans="2:56" s="31" customFormat="1" ht="12" customHeight="1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4" t="s">
        <v>19</v>
      </c>
      <c r="M59" s="105" t="s">
        <v>20</v>
      </c>
      <c r="N59" s="106"/>
      <c r="O59" s="107"/>
      <c r="P59" s="108"/>
      <c r="Q59" s="103">
        <f>J47</f>
        <v>394</v>
      </c>
      <c r="R59" s="103"/>
      <c r="S59" s="103">
        <f>H47</f>
        <v>2702</v>
      </c>
      <c r="T59" s="103"/>
      <c r="U59" s="103">
        <f>F47</f>
        <v>3245</v>
      </c>
      <c r="V59" s="103"/>
      <c r="W59" s="103">
        <f>D47</f>
        <v>3833</v>
      </c>
      <c r="X59" s="103"/>
      <c r="Y59" s="103">
        <f>SUM(Q59:W59)</f>
        <v>10174</v>
      </c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</row>
    <row r="60" spans="2:25" s="77" customFormat="1" ht="12" customHeight="1">
      <c r="B60" s="72"/>
      <c r="C60" s="73"/>
      <c r="D60" s="72"/>
      <c r="E60" s="74"/>
      <c r="F60" s="72"/>
      <c r="G60" s="74"/>
      <c r="H60" s="72"/>
      <c r="I60" s="74"/>
      <c r="J60" s="72"/>
      <c r="K60" s="74"/>
      <c r="L60" s="76" t="s">
        <v>21</v>
      </c>
      <c r="M60" s="76" t="s">
        <v>22</v>
      </c>
      <c r="N60" s="109"/>
      <c r="O60" s="72"/>
      <c r="P60" s="73"/>
      <c r="Q60" s="72" t="str">
        <f>J48</f>
        <v>0</v>
      </c>
      <c r="R60" s="73"/>
      <c r="S60" s="72" t="str">
        <f>H48</f>
        <v>0</v>
      </c>
      <c r="T60" s="73"/>
      <c r="U60" s="72" t="str">
        <f>F48</f>
        <v>0</v>
      </c>
      <c r="V60" s="73"/>
      <c r="W60" s="72" t="str">
        <f>D48</f>
        <v>0</v>
      </c>
      <c r="X60" s="73"/>
      <c r="Y60" s="72">
        <f>SUM(Q60:W60)</f>
        <v>0</v>
      </c>
    </row>
    <row r="61" spans="2:25" s="44" customFormat="1" ht="12" customHeight="1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79" t="s">
        <v>85</v>
      </c>
      <c r="M61" s="79" t="s">
        <v>97</v>
      </c>
      <c r="N61" s="79"/>
      <c r="O61" s="107"/>
      <c r="P61" s="108"/>
      <c r="Q61" s="103">
        <f>Q63+Q71</f>
        <v>0</v>
      </c>
      <c r="R61" s="103"/>
      <c r="S61" s="103">
        <f>S63+S71</f>
        <v>13799</v>
      </c>
      <c r="T61" s="103"/>
      <c r="U61" s="103">
        <f>U63+U71</f>
        <v>9699</v>
      </c>
      <c r="V61" s="103"/>
      <c r="W61" s="103">
        <f>W63+W71</f>
        <v>51963</v>
      </c>
      <c r="X61" s="103"/>
      <c r="Y61" s="103">
        <f>SUM(Q61:W61)</f>
        <v>75461</v>
      </c>
    </row>
    <row r="62" spans="2:25" s="44" customFormat="1" ht="12" customHeight="1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79"/>
      <c r="M62" s="110" t="s">
        <v>98</v>
      </c>
      <c r="N62" s="79"/>
      <c r="O62" s="107"/>
      <c r="P62" s="108"/>
      <c r="Q62" s="103"/>
      <c r="R62" s="103"/>
      <c r="S62" s="103"/>
      <c r="T62" s="103"/>
      <c r="U62" s="103"/>
      <c r="V62" s="103"/>
      <c r="W62" s="103"/>
      <c r="X62" s="103"/>
      <c r="Y62" s="103"/>
    </row>
    <row r="63" spans="2:25" s="48" customFormat="1" ht="12" customHeight="1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4" t="s">
        <v>86</v>
      </c>
      <c r="M63" s="105"/>
      <c r="N63" s="111" t="s">
        <v>87</v>
      </c>
      <c r="O63" s="107"/>
      <c r="P63" s="154"/>
      <c r="Q63" s="103">
        <f>Q64+Q66+Q68</f>
        <v>0</v>
      </c>
      <c r="R63" s="103"/>
      <c r="S63" s="103">
        <f>S64+S66+S68</f>
        <v>6045</v>
      </c>
      <c r="T63" s="103"/>
      <c r="U63" s="103">
        <f>U64+U66+U68</f>
        <v>9502</v>
      </c>
      <c r="V63" s="103"/>
      <c r="W63" s="103">
        <f>W64+W66+W68</f>
        <v>51751</v>
      </c>
      <c r="X63" s="103"/>
      <c r="Y63" s="103">
        <f>SUM(Q63:W63)</f>
        <v>67298</v>
      </c>
    </row>
    <row r="64" spans="2:25" s="116" customFormat="1" ht="12" customHeight="1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112" t="s">
        <v>199</v>
      </c>
      <c r="M64" s="113"/>
      <c r="N64" s="114" t="s">
        <v>200</v>
      </c>
      <c r="O64" s="115"/>
      <c r="P64" s="89"/>
      <c r="Q64" s="87">
        <v>0</v>
      </c>
      <c r="R64" s="87"/>
      <c r="S64" s="87">
        <v>3195</v>
      </c>
      <c r="T64" s="87"/>
      <c r="U64" s="87">
        <v>1121</v>
      </c>
      <c r="V64" s="87"/>
      <c r="W64" s="87">
        <v>33874</v>
      </c>
      <c r="X64" s="87"/>
      <c r="Y64" s="87">
        <f>SUM(Q64:W64)</f>
        <v>38190</v>
      </c>
    </row>
    <row r="65" spans="2:25" s="116" customFormat="1" ht="12" customHeight="1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112"/>
      <c r="M65" s="113"/>
      <c r="N65" s="114" t="s">
        <v>201</v>
      </c>
      <c r="O65" s="115"/>
      <c r="P65" s="89"/>
      <c r="Q65" s="87"/>
      <c r="R65" s="87"/>
      <c r="S65" s="87"/>
      <c r="T65" s="87"/>
      <c r="U65" s="87"/>
      <c r="V65" s="87"/>
      <c r="W65" s="87"/>
      <c r="X65" s="87"/>
      <c r="Y65" s="87"/>
    </row>
    <row r="66" spans="2:25" s="116" customFormat="1" ht="12" customHeight="1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112" t="s">
        <v>202</v>
      </c>
      <c r="M66" s="113"/>
      <c r="N66" s="114" t="s">
        <v>203</v>
      </c>
      <c r="O66" s="115"/>
      <c r="P66" s="89"/>
      <c r="Q66" s="87">
        <v>0</v>
      </c>
      <c r="R66" s="87"/>
      <c r="S66" s="87">
        <v>71</v>
      </c>
      <c r="T66" s="87"/>
      <c r="U66" s="87">
        <v>2</v>
      </c>
      <c r="V66" s="87"/>
      <c r="W66" s="87">
        <v>29</v>
      </c>
      <c r="X66" s="87"/>
      <c r="Y66" s="87">
        <f>SUM(Q66:W66)</f>
        <v>102</v>
      </c>
    </row>
    <row r="67" spans="2:25" s="116" customFormat="1" ht="12" customHeight="1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112"/>
      <c r="M67" s="113"/>
      <c r="N67" s="114" t="s">
        <v>204</v>
      </c>
      <c r="O67" s="115"/>
      <c r="P67" s="89"/>
      <c r="Q67" s="87"/>
      <c r="R67" s="87"/>
      <c r="S67" s="87"/>
      <c r="T67" s="87"/>
      <c r="U67" s="87"/>
      <c r="V67" s="87"/>
      <c r="W67" s="87"/>
      <c r="X67" s="87"/>
      <c r="Y67" s="87"/>
    </row>
    <row r="68" spans="2:25" s="116" customFormat="1" ht="12" customHeight="1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112" t="s">
        <v>205</v>
      </c>
      <c r="M68" s="113"/>
      <c r="N68" s="114" t="s">
        <v>206</v>
      </c>
      <c r="O68" s="115"/>
      <c r="P68" s="89"/>
      <c r="Q68" s="87">
        <v>0</v>
      </c>
      <c r="R68" s="87"/>
      <c r="S68" s="87">
        <v>2779</v>
      </c>
      <c r="T68" s="87"/>
      <c r="U68" s="87">
        <v>8379</v>
      </c>
      <c r="V68" s="87"/>
      <c r="W68" s="87">
        <v>17848</v>
      </c>
      <c r="X68" s="87"/>
      <c r="Y68" s="87">
        <f>SUM(Q68:W68)</f>
        <v>29006</v>
      </c>
    </row>
    <row r="69" spans="2:25" s="116" customFormat="1" ht="12" customHeight="1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112"/>
      <c r="M69" s="113"/>
      <c r="N69" s="114" t="s">
        <v>207</v>
      </c>
      <c r="O69" s="115"/>
      <c r="P69" s="89"/>
      <c r="Q69" s="87"/>
      <c r="R69" s="87"/>
      <c r="S69" s="87"/>
      <c r="T69" s="87"/>
      <c r="U69" s="87"/>
      <c r="V69" s="87"/>
      <c r="W69" s="87"/>
      <c r="X69" s="87"/>
      <c r="Y69" s="87"/>
    </row>
    <row r="70" spans="2:25" s="116" customFormat="1" ht="12" customHeight="1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112"/>
      <c r="M70" s="113"/>
      <c r="N70" s="114" t="s">
        <v>208</v>
      </c>
      <c r="O70" s="115"/>
      <c r="P70" s="89"/>
      <c r="Q70" s="87"/>
      <c r="R70" s="87"/>
      <c r="S70" s="87"/>
      <c r="T70" s="87"/>
      <c r="U70" s="87"/>
      <c r="V70" s="87"/>
      <c r="W70" s="87"/>
      <c r="X70" s="87"/>
      <c r="Y70" s="87"/>
    </row>
    <row r="71" spans="2:25" s="68" customFormat="1" ht="12" customHeight="1">
      <c r="B71" s="117"/>
      <c r="C71" s="51"/>
      <c r="D71" s="117"/>
      <c r="E71" s="50"/>
      <c r="F71" s="117"/>
      <c r="G71" s="50"/>
      <c r="H71" s="117"/>
      <c r="I71" s="50"/>
      <c r="J71" s="117"/>
      <c r="K71" s="50"/>
      <c r="L71" s="118" t="s">
        <v>88</v>
      </c>
      <c r="M71" s="118"/>
      <c r="N71" s="118" t="s">
        <v>99</v>
      </c>
      <c r="O71" s="117"/>
      <c r="P71" s="51"/>
      <c r="Q71" s="117">
        <v>0</v>
      </c>
      <c r="R71" s="51"/>
      <c r="S71" s="117">
        <v>7754</v>
      </c>
      <c r="T71" s="51"/>
      <c r="U71" s="117">
        <v>197</v>
      </c>
      <c r="V71" s="51"/>
      <c r="W71" s="117">
        <v>212</v>
      </c>
      <c r="X71" s="51"/>
      <c r="Y71" s="117">
        <f>SUM(Q71:W71)</f>
        <v>8163</v>
      </c>
    </row>
    <row r="72" spans="2:25" s="68" customFormat="1" ht="12" customHeight="1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79" t="s">
        <v>91</v>
      </c>
      <c r="M72" s="79" t="s">
        <v>92</v>
      </c>
      <c r="N72" s="79"/>
      <c r="O72" s="107"/>
      <c r="P72" s="108"/>
      <c r="Q72" s="103">
        <f>Q73+Q74</f>
        <v>-2264</v>
      </c>
      <c r="R72" s="103"/>
      <c r="S72" s="103">
        <f>S73+S74</f>
        <v>-960</v>
      </c>
      <c r="T72" s="103"/>
      <c r="U72" s="103">
        <f>U73+U74</f>
        <v>-1542</v>
      </c>
      <c r="V72" s="103"/>
      <c r="W72" s="103">
        <f>W73+W74</f>
        <v>-2171</v>
      </c>
      <c r="X72" s="103"/>
      <c r="Y72" s="103">
        <f>SUM(Q72:W72)</f>
        <v>-6937</v>
      </c>
    </row>
    <row r="73" spans="2:56" s="56" customFormat="1" ht="12" customHeight="1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112" t="s">
        <v>75</v>
      </c>
      <c r="M73" s="113"/>
      <c r="N73" s="114" t="s">
        <v>93</v>
      </c>
      <c r="O73" s="115"/>
      <c r="P73" s="89"/>
      <c r="Q73" s="87">
        <v>0</v>
      </c>
      <c r="R73" s="87"/>
      <c r="S73" s="87">
        <v>-869</v>
      </c>
      <c r="T73" s="87"/>
      <c r="U73" s="87">
        <v>-707</v>
      </c>
      <c r="V73" s="87"/>
      <c r="W73" s="87">
        <v>-1549</v>
      </c>
      <c r="X73" s="87"/>
      <c r="Y73" s="87">
        <f>SUM(Q73:W73)</f>
        <v>-3125</v>
      </c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</row>
    <row r="74" spans="2:25" s="93" customFormat="1" ht="12" customHeight="1">
      <c r="B74" s="91"/>
      <c r="C74" s="55"/>
      <c r="D74" s="91"/>
      <c r="E74" s="53"/>
      <c r="F74" s="91"/>
      <c r="G74" s="53"/>
      <c r="H74" s="91"/>
      <c r="I74" s="53"/>
      <c r="J74" s="91"/>
      <c r="K74" s="53"/>
      <c r="L74" s="92" t="s">
        <v>94</v>
      </c>
      <c r="M74" s="92"/>
      <c r="N74" s="92" t="s">
        <v>95</v>
      </c>
      <c r="O74" s="91"/>
      <c r="P74" s="55"/>
      <c r="Q74" s="91">
        <v>-2264</v>
      </c>
      <c r="R74" s="55"/>
      <c r="S74" s="91">
        <v>-91</v>
      </c>
      <c r="T74" s="55"/>
      <c r="U74" s="91">
        <v>-835</v>
      </c>
      <c r="V74" s="55"/>
      <c r="W74" s="91">
        <v>-622</v>
      </c>
      <c r="X74" s="55"/>
      <c r="Y74" s="91">
        <f>SUM(Q74:W74)</f>
        <v>-3812</v>
      </c>
    </row>
    <row r="75" spans="2:25" s="68" customFormat="1" ht="12" customHeight="1">
      <c r="B75" s="103">
        <f>B76+B77+B78+B80+B82</f>
        <v>20779</v>
      </c>
      <c r="C75" s="103"/>
      <c r="D75" s="103">
        <f>D76+D77+D78+D80+D82</f>
        <v>17317</v>
      </c>
      <c r="E75" s="103"/>
      <c r="F75" s="103">
        <f>F76+F77+F78+F80+F82</f>
        <v>2414</v>
      </c>
      <c r="G75" s="103"/>
      <c r="H75" s="103">
        <f>H76+H77+H78+H80+H82</f>
        <v>1126</v>
      </c>
      <c r="I75" s="103"/>
      <c r="J75" s="103">
        <f>J76+J77+J78+J80+J82</f>
        <v>19</v>
      </c>
      <c r="K75" s="103"/>
      <c r="L75" s="79" t="s">
        <v>32</v>
      </c>
      <c r="M75" s="79" t="s">
        <v>33</v>
      </c>
      <c r="N75" s="79"/>
      <c r="O75" s="107"/>
      <c r="P75" s="108"/>
      <c r="Q75" s="103">
        <f>Q76+Q77+Q78+Q80+Q82</f>
        <v>705</v>
      </c>
      <c r="R75" s="103"/>
      <c r="S75" s="103">
        <f>S76+S77+S78+S80+S82</f>
        <v>704</v>
      </c>
      <c r="T75" s="103"/>
      <c r="U75" s="103">
        <f>U76+U77+U78+U80+U82</f>
        <v>458</v>
      </c>
      <c r="V75" s="103"/>
      <c r="W75" s="103">
        <f>W76+W77+W78+W80+W82</f>
        <v>7416</v>
      </c>
      <c r="X75" s="103"/>
      <c r="Y75" s="103">
        <f>Y76+Y77+Y78+Y80+Y82</f>
        <v>9186</v>
      </c>
    </row>
    <row r="76" spans="2:25" s="93" customFormat="1" ht="12" customHeight="1">
      <c r="B76" s="55">
        <v>20772</v>
      </c>
      <c r="C76" s="87"/>
      <c r="D76" s="87">
        <v>17316</v>
      </c>
      <c r="E76" s="87"/>
      <c r="F76" s="87">
        <v>2414</v>
      </c>
      <c r="G76" s="87"/>
      <c r="H76" s="87">
        <v>1120</v>
      </c>
      <c r="I76" s="87"/>
      <c r="J76" s="87">
        <v>19</v>
      </c>
      <c r="K76" s="87"/>
      <c r="L76" s="112" t="s">
        <v>100</v>
      </c>
      <c r="M76" s="113"/>
      <c r="N76" s="114" t="s">
        <v>101</v>
      </c>
      <c r="O76" s="115"/>
      <c r="P76" s="89"/>
      <c r="Q76" s="87">
        <v>705</v>
      </c>
      <c r="R76" s="87"/>
      <c r="S76" s="87">
        <v>506</v>
      </c>
      <c r="T76" s="87"/>
      <c r="U76" s="87">
        <v>427</v>
      </c>
      <c r="V76" s="87"/>
      <c r="W76" s="87">
        <v>1331</v>
      </c>
      <c r="X76" s="87"/>
      <c r="Y76" s="55">
        <v>2872</v>
      </c>
    </row>
    <row r="77" spans="2:25" s="93" customFormat="1" ht="12" customHeight="1">
      <c r="B77" s="87">
        <f>SUM(D77:J77)</f>
        <v>0</v>
      </c>
      <c r="C77" s="87"/>
      <c r="D77" s="87">
        <v>0</v>
      </c>
      <c r="E77" s="87"/>
      <c r="F77" s="87">
        <v>0</v>
      </c>
      <c r="G77" s="87"/>
      <c r="H77" s="87">
        <v>0</v>
      </c>
      <c r="I77" s="87"/>
      <c r="J77" s="87">
        <v>0</v>
      </c>
      <c r="K77" s="87"/>
      <c r="L77" s="112" t="s">
        <v>102</v>
      </c>
      <c r="M77" s="113"/>
      <c r="N77" s="114" t="s">
        <v>103</v>
      </c>
      <c r="O77" s="115"/>
      <c r="P77" s="89"/>
      <c r="Q77" s="87">
        <v>0</v>
      </c>
      <c r="R77" s="87"/>
      <c r="S77" s="87">
        <v>164</v>
      </c>
      <c r="T77" s="87"/>
      <c r="U77" s="87">
        <v>26</v>
      </c>
      <c r="V77" s="87"/>
      <c r="W77" s="87">
        <v>5431</v>
      </c>
      <c r="X77" s="87"/>
      <c r="Y77" s="87">
        <f>SUM(Q77:W77)</f>
        <v>5621</v>
      </c>
    </row>
    <row r="78" spans="2:25" s="93" customFormat="1" ht="12" customHeight="1">
      <c r="B78" s="87">
        <f>SUM(D78:J78)</f>
        <v>0</v>
      </c>
      <c r="C78" s="87"/>
      <c r="D78" s="87">
        <v>0</v>
      </c>
      <c r="E78" s="87"/>
      <c r="F78" s="87">
        <v>0</v>
      </c>
      <c r="G78" s="87"/>
      <c r="H78" s="87">
        <v>0</v>
      </c>
      <c r="I78" s="87"/>
      <c r="J78" s="87">
        <v>0</v>
      </c>
      <c r="K78" s="87"/>
      <c r="L78" s="112" t="s">
        <v>104</v>
      </c>
      <c r="M78" s="114"/>
      <c r="N78" s="114" t="s">
        <v>105</v>
      </c>
      <c r="O78" s="115"/>
      <c r="P78" s="89"/>
      <c r="Q78" s="87">
        <v>0</v>
      </c>
      <c r="R78" s="87"/>
      <c r="S78" s="87">
        <v>0</v>
      </c>
      <c r="T78" s="87"/>
      <c r="U78" s="87">
        <v>0</v>
      </c>
      <c r="V78" s="87"/>
      <c r="W78" s="87">
        <v>0</v>
      </c>
      <c r="X78" s="87"/>
      <c r="Y78" s="87">
        <f>SUM(Q78:W78)</f>
        <v>0</v>
      </c>
    </row>
    <row r="79" spans="2:25" s="93" customFormat="1" ht="12" customHeight="1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119"/>
      <c r="M79" s="120"/>
      <c r="N79" s="120" t="s">
        <v>106</v>
      </c>
      <c r="O79" s="115"/>
      <c r="P79" s="89"/>
      <c r="Q79" s="87"/>
      <c r="R79" s="87"/>
      <c r="S79" s="87"/>
      <c r="T79" s="87"/>
      <c r="U79" s="87"/>
      <c r="V79" s="87"/>
      <c r="W79" s="87"/>
      <c r="X79" s="87"/>
      <c r="Y79" s="87"/>
    </row>
    <row r="80" spans="2:25" s="93" customFormat="1" ht="12" customHeight="1">
      <c r="B80" s="87">
        <f>SUM(D80:J80)</f>
        <v>0</v>
      </c>
      <c r="C80" s="87"/>
      <c r="D80" s="87">
        <v>0</v>
      </c>
      <c r="E80" s="87"/>
      <c r="F80" s="87">
        <v>0</v>
      </c>
      <c r="G80" s="87"/>
      <c r="H80" s="87">
        <v>0</v>
      </c>
      <c r="I80" s="87"/>
      <c r="J80" s="87">
        <v>0</v>
      </c>
      <c r="K80" s="87"/>
      <c r="L80" s="112" t="s">
        <v>107</v>
      </c>
      <c r="M80" s="114"/>
      <c r="N80" s="114" t="s">
        <v>108</v>
      </c>
      <c r="O80" s="115"/>
      <c r="P80" s="89"/>
      <c r="Q80" s="87">
        <v>0</v>
      </c>
      <c r="R80" s="87"/>
      <c r="S80" s="87">
        <v>0</v>
      </c>
      <c r="T80" s="87"/>
      <c r="U80" s="87">
        <v>0</v>
      </c>
      <c r="V80" s="87"/>
      <c r="W80" s="87">
        <v>0</v>
      </c>
      <c r="X80" s="87"/>
      <c r="Y80" s="87">
        <f>SUM(Q80:W80)</f>
        <v>0</v>
      </c>
    </row>
    <row r="81" spans="2:25" s="93" customFormat="1" ht="12" customHeight="1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119"/>
      <c r="M81" s="120"/>
      <c r="N81" s="120" t="s">
        <v>109</v>
      </c>
      <c r="O81" s="115"/>
      <c r="P81" s="89"/>
      <c r="Q81" s="87"/>
      <c r="R81" s="87"/>
      <c r="S81" s="87"/>
      <c r="T81" s="87"/>
      <c r="U81" s="87"/>
      <c r="V81" s="87"/>
      <c r="W81" s="87"/>
      <c r="X81" s="87"/>
      <c r="Y81" s="87"/>
    </row>
    <row r="82" spans="2:25" s="93" customFormat="1" ht="12" customHeight="1">
      <c r="B82" s="87">
        <f>SUM(D82:J82)</f>
        <v>7</v>
      </c>
      <c r="C82" s="87"/>
      <c r="D82" s="87">
        <v>1</v>
      </c>
      <c r="E82" s="87"/>
      <c r="F82" s="87">
        <v>0</v>
      </c>
      <c r="G82" s="87"/>
      <c r="H82" s="87">
        <v>6</v>
      </c>
      <c r="I82" s="87"/>
      <c r="J82" s="87">
        <v>0</v>
      </c>
      <c r="K82" s="87"/>
      <c r="L82" s="112" t="s">
        <v>110</v>
      </c>
      <c r="M82" s="114"/>
      <c r="N82" s="114" t="s">
        <v>111</v>
      </c>
      <c r="O82" s="115"/>
      <c r="P82" s="89"/>
      <c r="Q82" s="87">
        <v>0</v>
      </c>
      <c r="R82" s="87"/>
      <c r="S82" s="87">
        <v>34</v>
      </c>
      <c r="T82" s="87"/>
      <c r="U82" s="87">
        <v>5</v>
      </c>
      <c r="V82" s="87"/>
      <c r="W82" s="87">
        <v>654</v>
      </c>
      <c r="X82" s="87"/>
      <c r="Y82" s="87">
        <f>SUM(Q82:W82)</f>
        <v>693</v>
      </c>
    </row>
    <row r="83" spans="2:25" s="124" customFormat="1" ht="12" customHeight="1">
      <c r="B83" s="61">
        <f>SUM(D83:J83)</f>
        <v>67105</v>
      </c>
      <c r="C83" s="98"/>
      <c r="D83" s="98">
        <f>W59+W61+W72+W75-D75</f>
        <v>43724</v>
      </c>
      <c r="E83" s="98"/>
      <c r="F83" s="98">
        <f>U59+U61+U72+U75-F75</f>
        <v>9446</v>
      </c>
      <c r="G83" s="98"/>
      <c r="H83" s="98">
        <f>S59+S61+S72+S75-H75</f>
        <v>15119</v>
      </c>
      <c r="I83" s="98"/>
      <c r="J83" s="98">
        <f>Q59+Q61+Q72+Q75-J75</f>
        <v>-1184</v>
      </c>
      <c r="K83" s="98"/>
      <c r="L83" s="121" t="s">
        <v>214</v>
      </c>
      <c r="M83" s="121" t="s">
        <v>196</v>
      </c>
      <c r="N83" s="122"/>
      <c r="O83" s="123"/>
      <c r="P83" s="102"/>
      <c r="Q83" s="98"/>
      <c r="R83" s="98"/>
      <c r="S83" s="98"/>
      <c r="T83" s="98"/>
      <c r="U83" s="98"/>
      <c r="V83" s="98"/>
      <c r="W83" s="98"/>
      <c r="X83" s="98"/>
      <c r="Y83" s="98"/>
    </row>
    <row r="84" spans="2:56" s="67" customFormat="1" ht="12" customHeight="1" thickBot="1">
      <c r="B84" s="63">
        <f>SUM(D84:J84)</f>
        <v>56931</v>
      </c>
      <c r="C84" s="64"/>
      <c r="D84" s="63">
        <f>W60+W61+W72+W75-D75</f>
        <v>39891</v>
      </c>
      <c r="E84" s="64"/>
      <c r="F84" s="63">
        <f>U60+U61+U72+U75-F75</f>
        <v>6201</v>
      </c>
      <c r="G84" s="64"/>
      <c r="H84" s="63">
        <f>S60+S61+S72+S75-H75</f>
        <v>12417</v>
      </c>
      <c r="I84" s="64"/>
      <c r="J84" s="63">
        <f>Q60+Q61+Q72+Q75-J75</f>
        <v>-1578</v>
      </c>
      <c r="K84" s="64"/>
      <c r="L84" s="65" t="s">
        <v>198</v>
      </c>
      <c r="M84" s="65" t="s">
        <v>197</v>
      </c>
      <c r="N84" s="65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</row>
    <row r="85" spans="2:25" s="68" customFormat="1" ht="21" customHeight="1">
      <c r="B85" s="15" t="s">
        <v>25</v>
      </c>
      <c r="C85" s="15"/>
      <c r="D85" s="17"/>
      <c r="E85" s="18"/>
      <c r="F85" s="18"/>
      <c r="G85" s="18"/>
      <c r="H85" s="18"/>
      <c r="I85" s="18"/>
      <c r="J85" s="18"/>
      <c r="K85" s="18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2:25" s="68" customFormat="1" ht="3.75" customHeight="1">
      <c r="B86" s="20"/>
      <c r="C86" s="20"/>
      <c r="D86" s="20"/>
      <c r="E86" s="20"/>
      <c r="F86" s="20"/>
      <c r="G86" s="20"/>
      <c r="H86" s="20"/>
      <c r="I86" s="20"/>
      <c r="J86" s="20"/>
      <c r="K86" s="21"/>
      <c r="L86" s="22"/>
      <c r="M86" s="23"/>
      <c r="N86" s="24"/>
      <c r="O86" s="24"/>
      <c r="P86" s="25"/>
      <c r="Q86" s="20"/>
      <c r="R86" s="20"/>
      <c r="S86" s="20"/>
      <c r="T86" s="20"/>
      <c r="U86" s="20"/>
      <c r="V86" s="20"/>
      <c r="W86" s="20"/>
      <c r="X86" s="20"/>
      <c r="Y86" s="20"/>
    </row>
    <row r="87" spans="2:25" s="68" customFormat="1" ht="12.75">
      <c r="B87" s="26" t="s">
        <v>7</v>
      </c>
      <c r="C87" s="27"/>
      <c r="D87" s="27"/>
      <c r="E87" s="27"/>
      <c r="F87" s="27"/>
      <c r="G87" s="27"/>
      <c r="H87" s="27"/>
      <c r="I87" s="27"/>
      <c r="J87" s="27"/>
      <c r="K87" s="21"/>
      <c r="L87" s="28" t="s">
        <v>6</v>
      </c>
      <c r="M87" s="29"/>
      <c r="N87" s="30" t="s">
        <v>72</v>
      </c>
      <c r="O87" s="30"/>
      <c r="P87" s="31"/>
      <c r="Q87" s="26" t="s">
        <v>16</v>
      </c>
      <c r="R87" s="27"/>
      <c r="S87" s="27"/>
      <c r="T87" s="27"/>
      <c r="U87" s="27"/>
      <c r="V87" s="27"/>
      <c r="W87" s="27"/>
      <c r="X87" s="27"/>
      <c r="Y87" s="26"/>
    </row>
    <row r="88" spans="2:25" s="68" customFormat="1" ht="2.25" customHeight="1">
      <c r="B88" s="32"/>
      <c r="C88" s="32"/>
      <c r="D88" s="32"/>
      <c r="E88" s="32"/>
      <c r="F88" s="32"/>
      <c r="G88" s="32"/>
      <c r="H88" s="32"/>
      <c r="I88" s="32"/>
      <c r="J88" s="32"/>
      <c r="K88" s="33"/>
      <c r="L88" s="27"/>
      <c r="M88" s="32"/>
      <c r="N88" s="27"/>
      <c r="O88" s="27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2:25" s="68" customFormat="1" ht="12.75">
      <c r="B89" s="34" t="s">
        <v>8</v>
      </c>
      <c r="C89" s="21"/>
      <c r="D89" s="35" t="s">
        <v>180</v>
      </c>
      <c r="E89" s="21"/>
      <c r="F89" s="35" t="s">
        <v>181</v>
      </c>
      <c r="G89" s="21"/>
      <c r="H89" s="35" t="s">
        <v>182</v>
      </c>
      <c r="I89" s="21"/>
      <c r="J89" s="35" t="s">
        <v>183</v>
      </c>
      <c r="K89" s="21"/>
      <c r="L89" s="34"/>
      <c r="M89" s="36"/>
      <c r="N89" s="34" t="s">
        <v>73</v>
      </c>
      <c r="O89" s="34"/>
      <c r="P89" s="31"/>
      <c r="Q89" s="35" t="s">
        <v>183</v>
      </c>
      <c r="R89" s="21"/>
      <c r="S89" s="35" t="s">
        <v>182</v>
      </c>
      <c r="T89" s="21"/>
      <c r="U89" s="35" t="s">
        <v>181</v>
      </c>
      <c r="V89" s="21"/>
      <c r="W89" s="35" t="s">
        <v>180</v>
      </c>
      <c r="X89" s="21"/>
      <c r="Y89" s="34" t="s">
        <v>8</v>
      </c>
    </row>
    <row r="90" spans="2:25" s="68" customFormat="1" ht="2.25" customHeight="1">
      <c r="B90" s="36"/>
      <c r="C90" s="21"/>
      <c r="D90" s="21"/>
      <c r="E90" s="21"/>
      <c r="F90" s="21"/>
      <c r="G90" s="21"/>
      <c r="H90" s="21"/>
      <c r="I90" s="21"/>
      <c r="J90" s="21"/>
      <c r="K90" s="21"/>
      <c r="L90" s="34"/>
      <c r="M90" s="36"/>
      <c r="N90" s="34"/>
      <c r="O90" s="34"/>
      <c r="P90" s="37"/>
      <c r="Q90" s="21"/>
      <c r="R90" s="21"/>
      <c r="S90" s="21"/>
      <c r="T90" s="21"/>
      <c r="U90" s="21"/>
      <c r="V90" s="21"/>
      <c r="W90" s="21"/>
      <c r="X90" s="21"/>
      <c r="Y90" s="36"/>
    </row>
    <row r="91" spans="2:25" s="68" customFormat="1" ht="12.75">
      <c r="B91" s="38" t="s">
        <v>9</v>
      </c>
      <c r="C91" s="21"/>
      <c r="D91" s="39" t="s">
        <v>9</v>
      </c>
      <c r="E91" s="40"/>
      <c r="F91" s="39" t="s">
        <v>187</v>
      </c>
      <c r="G91" s="21"/>
      <c r="H91" s="41" t="s">
        <v>190</v>
      </c>
      <c r="I91" s="21"/>
      <c r="J91" s="35" t="s">
        <v>193</v>
      </c>
      <c r="K91" s="21"/>
      <c r="L91" s="34"/>
      <c r="M91" s="36"/>
      <c r="N91" s="34"/>
      <c r="O91" s="34"/>
      <c r="P91" s="37"/>
      <c r="Q91" s="35" t="s">
        <v>193</v>
      </c>
      <c r="R91" s="21"/>
      <c r="S91" s="41" t="s">
        <v>190</v>
      </c>
      <c r="T91" s="40"/>
      <c r="U91" s="39" t="s">
        <v>187</v>
      </c>
      <c r="V91" s="21"/>
      <c r="W91" s="39" t="s">
        <v>9</v>
      </c>
      <c r="X91" s="21"/>
      <c r="Y91" s="38" t="s">
        <v>9</v>
      </c>
    </row>
    <row r="92" spans="2:25" s="68" customFormat="1" ht="12.75">
      <c r="B92" s="42" t="s">
        <v>195</v>
      </c>
      <c r="C92" s="40"/>
      <c r="D92" s="39" t="s">
        <v>186</v>
      </c>
      <c r="E92" s="40"/>
      <c r="F92" s="39" t="s">
        <v>188</v>
      </c>
      <c r="G92" s="40"/>
      <c r="H92" s="41" t="s">
        <v>191</v>
      </c>
      <c r="I92" s="21"/>
      <c r="J92" s="39" t="s">
        <v>213</v>
      </c>
      <c r="K92" s="21"/>
      <c r="L92" s="30"/>
      <c r="M92" s="43"/>
      <c r="N92" s="30"/>
      <c r="O92" s="30"/>
      <c r="P92" s="44"/>
      <c r="Q92" s="39" t="s">
        <v>213</v>
      </c>
      <c r="R92" s="40"/>
      <c r="S92" s="39" t="s">
        <v>191</v>
      </c>
      <c r="T92" s="40"/>
      <c r="U92" s="39" t="s">
        <v>188</v>
      </c>
      <c r="V92" s="40"/>
      <c r="W92" s="39" t="s">
        <v>186</v>
      </c>
      <c r="X92" s="21"/>
      <c r="Y92" s="42" t="s">
        <v>195</v>
      </c>
    </row>
    <row r="93" spans="2:25" s="68" customFormat="1" ht="12" customHeight="1">
      <c r="B93" s="42" t="s">
        <v>194</v>
      </c>
      <c r="C93" s="40"/>
      <c r="D93" s="39" t="s">
        <v>184</v>
      </c>
      <c r="E93" s="40"/>
      <c r="F93" s="39" t="s">
        <v>189</v>
      </c>
      <c r="G93" s="40"/>
      <c r="H93" s="41" t="s">
        <v>185</v>
      </c>
      <c r="I93" s="21"/>
      <c r="J93" s="39" t="s">
        <v>192</v>
      </c>
      <c r="K93" s="21"/>
      <c r="L93" s="30"/>
      <c r="M93" s="43"/>
      <c r="N93" s="30"/>
      <c r="O93" s="30"/>
      <c r="P93" s="44"/>
      <c r="Q93" s="39" t="s">
        <v>192</v>
      </c>
      <c r="R93" s="40"/>
      <c r="S93" s="39" t="s">
        <v>185</v>
      </c>
      <c r="T93" s="40"/>
      <c r="U93" s="39" t="s">
        <v>189</v>
      </c>
      <c r="V93" s="40"/>
      <c r="W93" s="39" t="s">
        <v>184</v>
      </c>
      <c r="X93" s="21"/>
      <c r="Y93" s="42" t="s">
        <v>194</v>
      </c>
    </row>
    <row r="94" spans="2:25" s="68" customFormat="1" ht="2.25" customHeight="1">
      <c r="B94" s="45"/>
      <c r="C94" s="46"/>
      <c r="D94" s="47"/>
      <c r="E94" s="46"/>
      <c r="F94" s="47"/>
      <c r="G94" s="46"/>
      <c r="H94" s="47"/>
      <c r="I94" s="46"/>
      <c r="J94" s="47"/>
      <c r="K94" s="46"/>
      <c r="L94" s="48"/>
      <c r="M94" s="48"/>
      <c r="N94" s="48"/>
      <c r="O94" s="48"/>
      <c r="P94" s="48"/>
      <c r="Q94" s="45"/>
      <c r="R94" s="46"/>
      <c r="S94" s="47"/>
      <c r="T94" s="46"/>
      <c r="U94" s="47"/>
      <c r="V94" s="46"/>
      <c r="W94" s="47"/>
      <c r="X94" s="46"/>
      <c r="Y94" s="47"/>
    </row>
    <row r="95" spans="2:25" s="25" customFormat="1" ht="12" customHeight="1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11" t="s">
        <v>214</v>
      </c>
      <c r="M95" s="111" t="s">
        <v>196</v>
      </c>
      <c r="N95" s="105"/>
      <c r="O95" s="107"/>
      <c r="P95" s="108"/>
      <c r="Q95" s="103">
        <f>J83</f>
        <v>-1184</v>
      </c>
      <c r="R95" s="103"/>
      <c r="S95" s="103">
        <f>H83</f>
        <v>15119</v>
      </c>
      <c r="T95" s="103"/>
      <c r="U95" s="103">
        <f>F83</f>
        <v>9446</v>
      </c>
      <c r="V95" s="103"/>
      <c r="W95" s="103">
        <f>D83</f>
        <v>43724</v>
      </c>
      <c r="X95" s="103"/>
      <c r="Y95" s="103">
        <f>SUM(Q95:W95)</f>
        <v>67105</v>
      </c>
    </row>
    <row r="96" spans="2:25" s="77" customFormat="1" ht="12" customHeight="1">
      <c r="B96" s="72"/>
      <c r="C96" s="73"/>
      <c r="D96" s="72"/>
      <c r="E96" s="74"/>
      <c r="F96" s="72"/>
      <c r="G96" s="74"/>
      <c r="H96" s="72"/>
      <c r="I96" s="74"/>
      <c r="J96" s="72"/>
      <c r="K96" s="74"/>
      <c r="L96" s="76" t="s">
        <v>198</v>
      </c>
      <c r="M96" s="76" t="s">
        <v>197</v>
      </c>
      <c r="N96" s="109"/>
      <c r="O96" s="72"/>
      <c r="P96" s="73"/>
      <c r="Q96" s="72">
        <f>J84</f>
        <v>-1578</v>
      </c>
      <c r="R96" s="73"/>
      <c r="S96" s="72">
        <f>H84</f>
        <v>12417</v>
      </c>
      <c r="T96" s="73"/>
      <c r="U96" s="72">
        <f>F84</f>
        <v>6201</v>
      </c>
      <c r="V96" s="73"/>
      <c r="W96" s="72">
        <f>D84</f>
        <v>39891</v>
      </c>
      <c r="X96" s="73"/>
      <c r="Y96" s="72">
        <f>SUM(Q96:W96)</f>
        <v>56931</v>
      </c>
    </row>
    <row r="97" spans="2:25" s="37" customFormat="1" ht="12" customHeight="1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79" t="s">
        <v>34</v>
      </c>
      <c r="M97" s="79" t="s">
        <v>112</v>
      </c>
      <c r="N97" s="79"/>
      <c r="O97" s="107"/>
      <c r="P97" s="108"/>
      <c r="Q97" s="103">
        <f>Q99+Q100</f>
        <v>0</v>
      </c>
      <c r="R97" s="103"/>
      <c r="S97" s="103">
        <f>S99+S100</f>
        <v>5332</v>
      </c>
      <c r="T97" s="103"/>
      <c r="U97" s="103">
        <f>U99+U100</f>
        <v>6564</v>
      </c>
      <c r="V97" s="103"/>
      <c r="W97" s="103">
        <f>W99+W100</f>
        <v>56838</v>
      </c>
      <c r="X97" s="103"/>
      <c r="Y97" s="103">
        <f>SUM(Q97:W97)</f>
        <v>68734</v>
      </c>
    </row>
    <row r="98" spans="2:25" s="37" customFormat="1" ht="12" customHeight="1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79"/>
      <c r="M98" s="110" t="s">
        <v>113</v>
      </c>
      <c r="N98" s="110"/>
      <c r="O98" s="107"/>
      <c r="P98" s="108"/>
      <c r="Q98" s="103"/>
      <c r="R98" s="103"/>
      <c r="S98" s="103"/>
      <c r="T98" s="103"/>
      <c r="U98" s="103"/>
      <c r="V98" s="103"/>
      <c r="W98" s="103"/>
      <c r="X98" s="103"/>
      <c r="Y98" s="103"/>
    </row>
    <row r="99" spans="2:25" s="54" customFormat="1" ht="12" customHeight="1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8" t="s">
        <v>209</v>
      </c>
      <c r="M99" s="125"/>
      <c r="N99" s="125" t="s">
        <v>210</v>
      </c>
      <c r="O99" s="115"/>
      <c r="P99" s="89"/>
      <c r="Q99" s="87">
        <v>0</v>
      </c>
      <c r="R99" s="87"/>
      <c r="S99" s="87">
        <v>3756</v>
      </c>
      <c r="T99" s="87"/>
      <c r="U99" s="87">
        <v>5821</v>
      </c>
      <c r="V99" s="87"/>
      <c r="W99" s="87">
        <v>56319</v>
      </c>
      <c r="X99" s="87"/>
      <c r="Y99" s="87">
        <f>SUM(Q99:W99)</f>
        <v>65896</v>
      </c>
    </row>
    <row r="100" spans="2:25" s="93" customFormat="1" ht="12" customHeight="1">
      <c r="B100" s="91"/>
      <c r="C100" s="55"/>
      <c r="D100" s="91"/>
      <c r="E100" s="53"/>
      <c r="F100" s="91"/>
      <c r="G100" s="53"/>
      <c r="H100" s="91"/>
      <c r="I100" s="53"/>
      <c r="J100" s="91"/>
      <c r="K100" s="53"/>
      <c r="L100" s="92" t="s">
        <v>211</v>
      </c>
      <c r="M100" s="92"/>
      <c r="N100" s="92" t="s">
        <v>212</v>
      </c>
      <c r="O100" s="91"/>
      <c r="P100" s="55"/>
      <c r="Q100" s="91">
        <v>0</v>
      </c>
      <c r="R100" s="55"/>
      <c r="S100" s="91">
        <v>1576</v>
      </c>
      <c r="T100" s="55"/>
      <c r="U100" s="91">
        <v>743</v>
      </c>
      <c r="V100" s="55"/>
      <c r="W100" s="91">
        <v>519</v>
      </c>
      <c r="X100" s="55"/>
      <c r="Y100" s="91">
        <f>SUM(Q100:W100)</f>
        <v>2838</v>
      </c>
    </row>
    <row r="101" spans="2:25" s="44" customFormat="1" ht="12" customHeight="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79" t="s">
        <v>35</v>
      </c>
      <c r="M101" s="79" t="s">
        <v>36</v>
      </c>
      <c r="N101" s="79"/>
      <c r="O101" s="107"/>
      <c r="P101" s="108"/>
      <c r="Q101" s="103">
        <f>Q102+Q103</f>
        <v>80595</v>
      </c>
      <c r="R101" s="103"/>
      <c r="S101" s="103">
        <f>S102+S103</f>
        <v>214</v>
      </c>
      <c r="T101" s="103"/>
      <c r="U101" s="103">
        <f>U102+U103</f>
        <v>180</v>
      </c>
      <c r="V101" s="103"/>
      <c r="W101" s="103">
        <f>W102+W103</f>
        <v>7375</v>
      </c>
      <c r="X101" s="103"/>
      <c r="Y101" s="103">
        <f>SUM(Q101:W101)</f>
        <v>88364</v>
      </c>
    </row>
    <row r="102" spans="2:25" s="126" customFormat="1" ht="12" customHeight="1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114" t="s">
        <v>114</v>
      </c>
      <c r="M102" s="114"/>
      <c r="N102" s="114" t="s">
        <v>115</v>
      </c>
      <c r="O102" s="115"/>
      <c r="P102" s="89"/>
      <c r="Q102" s="87">
        <v>80516</v>
      </c>
      <c r="R102" s="87"/>
      <c r="S102" s="87">
        <v>0</v>
      </c>
      <c r="T102" s="87"/>
      <c r="U102" s="87">
        <v>0</v>
      </c>
      <c r="V102" s="87"/>
      <c r="W102" s="87">
        <v>2316</v>
      </c>
      <c r="X102" s="87"/>
      <c r="Y102" s="87">
        <f>SUM(Q102:W102)</f>
        <v>82832</v>
      </c>
    </row>
    <row r="103" spans="2:25" s="93" customFormat="1" ht="12" customHeight="1">
      <c r="B103" s="91"/>
      <c r="C103" s="55"/>
      <c r="D103" s="91"/>
      <c r="E103" s="53"/>
      <c r="F103" s="91"/>
      <c r="G103" s="53"/>
      <c r="H103" s="91"/>
      <c r="I103" s="53"/>
      <c r="J103" s="91"/>
      <c r="K103" s="53"/>
      <c r="L103" s="92" t="s">
        <v>116</v>
      </c>
      <c r="M103" s="92"/>
      <c r="N103" s="92" t="s">
        <v>117</v>
      </c>
      <c r="O103" s="91"/>
      <c r="P103" s="55"/>
      <c r="Q103" s="91">
        <v>79</v>
      </c>
      <c r="R103" s="55"/>
      <c r="S103" s="91">
        <v>214</v>
      </c>
      <c r="T103" s="55"/>
      <c r="U103" s="91">
        <v>180</v>
      </c>
      <c r="V103" s="55"/>
      <c r="W103" s="91">
        <v>5059</v>
      </c>
      <c r="X103" s="55"/>
      <c r="Y103" s="91">
        <f>SUM(Q103:W103)</f>
        <v>5532</v>
      </c>
    </row>
    <row r="104" spans="2:25" s="68" customFormat="1" ht="12" customHeight="1">
      <c r="B104" s="103">
        <f>SUM(D104:J104)</f>
        <v>79930</v>
      </c>
      <c r="C104" s="103"/>
      <c r="D104" s="103">
        <f>D106+D108+D110</f>
        <v>7802</v>
      </c>
      <c r="E104" s="103"/>
      <c r="F104" s="103">
        <f>F106+F108+F110</f>
        <v>951</v>
      </c>
      <c r="G104" s="103"/>
      <c r="H104" s="103">
        <f>H106+H108+H110</f>
        <v>357</v>
      </c>
      <c r="I104" s="103"/>
      <c r="J104" s="103">
        <f>J106+J108+J110</f>
        <v>70820</v>
      </c>
      <c r="K104" s="103"/>
      <c r="L104" s="79" t="s">
        <v>37</v>
      </c>
      <c r="M104" s="79" t="s">
        <v>118</v>
      </c>
      <c r="N104" s="79"/>
      <c r="O104" s="107"/>
      <c r="P104" s="108"/>
      <c r="Q104" s="103"/>
      <c r="R104" s="103"/>
      <c r="S104" s="103"/>
      <c r="T104" s="103"/>
      <c r="U104" s="103"/>
      <c r="V104" s="103"/>
      <c r="W104" s="103"/>
      <c r="X104" s="103"/>
      <c r="Y104" s="103"/>
    </row>
    <row r="105" spans="2:25" s="68" customFormat="1" ht="12" customHeight="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10"/>
      <c r="M105" s="110" t="s">
        <v>119</v>
      </c>
      <c r="N105" s="110"/>
      <c r="O105" s="107"/>
      <c r="P105" s="108"/>
      <c r="Q105" s="103"/>
      <c r="R105" s="103"/>
      <c r="S105" s="103"/>
      <c r="T105" s="103"/>
      <c r="U105" s="103"/>
      <c r="V105" s="103"/>
      <c r="W105" s="103"/>
      <c r="X105" s="103"/>
      <c r="Y105" s="103"/>
    </row>
    <row r="106" spans="2:25" s="93" customFormat="1" ht="12" customHeight="1">
      <c r="B106" s="87">
        <f>SUM(D106:J106)</f>
        <v>69193</v>
      </c>
      <c r="C106" s="87"/>
      <c r="D106" s="87">
        <v>1067</v>
      </c>
      <c r="E106" s="87"/>
      <c r="F106" s="87">
        <v>0</v>
      </c>
      <c r="G106" s="87"/>
      <c r="H106" s="87">
        <v>0</v>
      </c>
      <c r="I106" s="87"/>
      <c r="J106" s="87">
        <v>68126</v>
      </c>
      <c r="K106" s="87"/>
      <c r="L106" s="114" t="s">
        <v>120</v>
      </c>
      <c r="M106" s="113"/>
      <c r="N106" s="114" t="s">
        <v>121</v>
      </c>
      <c r="O106" s="115"/>
      <c r="P106" s="89"/>
      <c r="Q106" s="87"/>
      <c r="R106" s="87"/>
      <c r="S106" s="87"/>
      <c r="T106" s="87"/>
      <c r="U106" s="87"/>
      <c r="V106" s="87"/>
      <c r="W106" s="87"/>
      <c r="X106" s="87"/>
      <c r="Y106" s="87"/>
    </row>
    <row r="107" spans="2:25" s="93" customFormat="1" ht="12" customHeight="1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120"/>
      <c r="M107" s="127"/>
      <c r="N107" s="120" t="s">
        <v>122</v>
      </c>
      <c r="O107" s="115"/>
      <c r="P107" s="89"/>
      <c r="Q107" s="87"/>
      <c r="R107" s="87"/>
      <c r="S107" s="87"/>
      <c r="T107" s="87"/>
      <c r="U107" s="87"/>
      <c r="V107" s="87"/>
      <c r="W107" s="87"/>
      <c r="X107" s="87"/>
      <c r="Y107" s="87"/>
    </row>
    <row r="108" spans="2:25" s="93" customFormat="1" ht="12" customHeight="1">
      <c r="B108" s="87">
        <f>SUM(D108:J108)</f>
        <v>6253</v>
      </c>
      <c r="C108" s="87"/>
      <c r="D108" s="87">
        <v>5780</v>
      </c>
      <c r="E108" s="87"/>
      <c r="F108" s="87">
        <v>180</v>
      </c>
      <c r="G108" s="87"/>
      <c r="H108" s="87">
        <v>214</v>
      </c>
      <c r="I108" s="87"/>
      <c r="J108" s="87">
        <v>79</v>
      </c>
      <c r="K108" s="87"/>
      <c r="L108" s="114" t="s">
        <v>123</v>
      </c>
      <c r="M108" s="114"/>
      <c r="N108" s="114" t="s">
        <v>124</v>
      </c>
      <c r="O108" s="115"/>
      <c r="P108" s="89"/>
      <c r="Q108" s="87"/>
      <c r="R108" s="87"/>
      <c r="S108" s="87"/>
      <c r="T108" s="87"/>
      <c r="U108" s="87"/>
      <c r="V108" s="87"/>
      <c r="W108" s="87"/>
      <c r="X108" s="87"/>
      <c r="Y108" s="87"/>
    </row>
    <row r="109" spans="2:25" s="93" customFormat="1" ht="12" customHeight="1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114"/>
      <c r="M109" s="114"/>
      <c r="N109" s="120" t="s">
        <v>96</v>
      </c>
      <c r="O109" s="115"/>
      <c r="P109" s="89"/>
      <c r="Q109" s="87"/>
      <c r="R109" s="87"/>
      <c r="S109" s="87"/>
      <c r="T109" s="87"/>
      <c r="U109" s="87"/>
      <c r="V109" s="87"/>
      <c r="W109" s="87"/>
      <c r="X109" s="87"/>
      <c r="Y109" s="87"/>
    </row>
    <row r="110" spans="2:25" s="93" customFormat="1" ht="12" customHeight="1">
      <c r="B110" s="87">
        <f>SUM(D110:J110)</f>
        <v>4484</v>
      </c>
      <c r="C110" s="87"/>
      <c r="D110" s="87">
        <v>955</v>
      </c>
      <c r="E110" s="87"/>
      <c r="F110" s="87">
        <v>771</v>
      </c>
      <c r="G110" s="87"/>
      <c r="H110" s="87">
        <v>143</v>
      </c>
      <c r="I110" s="87"/>
      <c r="J110" s="87">
        <v>2615</v>
      </c>
      <c r="K110" s="87"/>
      <c r="L110" s="114" t="s">
        <v>125</v>
      </c>
      <c r="M110" s="113"/>
      <c r="N110" s="114" t="s">
        <v>126</v>
      </c>
      <c r="O110" s="115"/>
      <c r="P110" s="89"/>
      <c r="Q110" s="87"/>
      <c r="R110" s="87"/>
      <c r="S110" s="87"/>
      <c r="T110" s="87"/>
      <c r="U110" s="87"/>
      <c r="V110" s="87"/>
      <c r="W110" s="87"/>
      <c r="X110" s="87"/>
      <c r="Y110" s="87"/>
    </row>
    <row r="111" spans="2:25" s="93" customFormat="1" ht="12" customHeight="1">
      <c r="B111" s="91"/>
      <c r="C111" s="55"/>
      <c r="D111" s="91"/>
      <c r="E111" s="53"/>
      <c r="F111" s="91"/>
      <c r="G111" s="53"/>
      <c r="H111" s="91"/>
      <c r="I111" s="53"/>
      <c r="J111" s="91"/>
      <c r="K111" s="53"/>
      <c r="L111" s="92"/>
      <c r="M111" s="92"/>
      <c r="N111" s="92" t="s">
        <v>122</v>
      </c>
      <c r="O111" s="91"/>
      <c r="P111" s="55"/>
      <c r="Q111" s="91"/>
      <c r="R111" s="55"/>
      <c r="S111" s="91"/>
      <c r="T111" s="55"/>
      <c r="U111" s="91"/>
      <c r="V111" s="55"/>
      <c r="W111" s="91"/>
      <c r="X111" s="55"/>
      <c r="Y111" s="91"/>
    </row>
    <row r="112" spans="2:25" s="68" customFormat="1" ht="12" customHeight="1">
      <c r="B112" s="103">
        <f>B113+B114+B115+B117+B118</f>
        <v>8571</v>
      </c>
      <c r="C112" s="103"/>
      <c r="D112" s="103">
        <f>D113+D114+D115+D117+D118</f>
        <v>71954</v>
      </c>
      <c r="E112" s="103"/>
      <c r="F112" s="103">
        <f>F113+F114+F115+F117+F118</f>
        <v>4081</v>
      </c>
      <c r="G112" s="103"/>
      <c r="H112" s="103">
        <f>H113+H114+H115+H117+H118</f>
        <v>7998</v>
      </c>
      <c r="I112" s="103"/>
      <c r="J112" s="103">
        <f>J113+J114+J115+J117+J118</f>
        <v>20719</v>
      </c>
      <c r="K112" s="103"/>
      <c r="L112" s="79" t="s">
        <v>38</v>
      </c>
      <c r="M112" s="79" t="s">
        <v>39</v>
      </c>
      <c r="N112" s="79"/>
      <c r="O112" s="107"/>
      <c r="P112" s="108"/>
      <c r="Q112" s="103">
        <f>Q113+Q114+Q115+Q117+Q118</f>
        <v>32432</v>
      </c>
      <c r="R112" s="103"/>
      <c r="S112" s="103">
        <f>S113+S114+S115+S117+S118</f>
        <v>12889</v>
      </c>
      <c r="T112" s="103"/>
      <c r="U112" s="103">
        <f>U113+U114+U115+U117+U118</f>
        <v>50291</v>
      </c>
      <c r="V112" s="103"/>
      <c r="W112" s="103">
        <f>W113+W114+W115+W117+W118</f>
        <v>5153</v>
      </c>
      <c r="X112" s="103"/>
      <c r="Y112" s="103">
        <f>Y113+Y114+Y115+Y117+Y118</f>
        <v>4584</v>
      </c>
    </row>
    <row r="113" spans="2:25" s="93" customFormat="1" ht="12" customHeight="1">
      <c r="B113" s="87">
        <f>SUM(D113:J113)</f>
        <v>126</v>
      </c>
      <c r="C113" s="87"/>
      <c r="D113" s="87">
        <v>17</v>
      </c>
      <c r="E113" s="87"/>
      <c r="F113" s="87">
        <v>39</v>
      </c>
      <c r="G113" s="87"/>
      <c r="H113" s="87">
        <v>66</v>
      </c>
      <c r="I113" s="87"/>
      <c r="J113" s="87">
        <v>4</v>
      </c>
      <c r="K113" s="87"/>
      <c r="L113" s="114" t="s">
        <v>127</v>
      </c>
      <c r="M113" s="113"/>
      <c r="N113" s="114" t="s">
        <v>128</v>
      </c>
      <c r="O113" s="115"/>
      <c r="P113" s="89"/>
      <c r="Q113" s="87">
        <v>0</v>
      </c>
      <c r="R113" s="87"/>
      <c r="S113" s="87">
        <v>0</v>
      </c>
      <c r="T113" s="87"/>
      <c r="U113" s="87">
        <v>0</v>
      </c>
      <c r="V113" s="87"/>
      <c r="W113" s="87">
        <v>0</v>
      </c>
      <c r="X113" s="87"/>
      <c r="Y113" s="87">
        <v>0</v>
      </c>
    </row>
    <row r="114" spans="2:25" s="93" customFormat="1" ht="12" customHeight="1">
      <c r="B114" s="87">
        <v>0</v>
      </c>
      <c r="C114" s="87"/>
      <c r="D114" s="87">
        <v>0</v>
      </c>
      <c r="E114" s="87"/>
      <c r="F114" s="87">
        <v>0</v>
      </c>
      <c r="G114" s="87"/>
      <c r="H114" s="87">
        <v>0</v>
      </c>
      <c r="I114" s="87"/>
      <c r="J114" s="87">
        <v>0</v>
      </c>
      <c r="K114" s="87"/>
      <c r="L114" s="114" t="s">
        <v>129</v>
      </c>
      <c r="M114" s="113"/>
      <c r="N114" s="114" t="s">
        <v>130</v>
      </c>
      <c r="O114" s="115"/>
      <c r="P114" s="89"/>
      <c r="Q114" s="87">
        <v>2</v>
      </c>
      <c r="R114" s="87"/>
      <c r="S114" s="87">
        <v>62</v>
      </c>
      <c r="T114" s="87"/>
      <c r="U114" s="87">
        <v>26</v>
      </c>
      <c r="V114" s="87"/>
      <c r="W114" s="87">
        <v>9</v>
      </c>
      <c r="X114" s="87"/>
      <c r="Y114" s="87">
        <f>SUM(Q114:W114)</f>
        <v>99</v>
      </c>
    </row>
    <row r="115" spans="2:24" s="93" customFormat="1" ht="12" customHeight="1">
      <c r="B115" s="55"/>
      <c r="C115" s="87"/>
      <c r="D115" s="87">
        <v>66199</v>
      </c>
      <c r="E115" s="87"/>
      <c r="F115" s="87">
        <v>2743</v>
      </c>
      <c r="G115" s="87"/>
      <c r="H115" s="87">
        <v>6630</v>
      </c>
      <c r="I115" s="87"/>
      <c r="J115" s="87">
        <v>20609</v>
      </c>
      <c r="K115" s="87"/>
      <c r="L115" s="114" t="s">
        <v>131</v>
      </c>
      <c r="M115" s="113"/>
      <c r="N115" s="114" t="s">
        <v>132</v>
      </c>
      <c r="O115" s="115"/>
      <c r="P115" s="89"/>
      <c r="Q115" s="87">
        <v>31542</v>
      </c>
      <c r="R115" s="87"/>
      <c r="S115" s="87">
        <v>11758</v>
      </c>
      <c r="T115" s="87"/>
      <c r="U115" s="87">
        <v>49031</v>
      </c>
      <c r="V115" s="87"/>
      <c r="W115" s="87">
        <v>3850</v>
      </c>
      <c r="X115" s="87"/>
    </row>
    <row r="116" spans="2:25" s="93" customFormat="1" ht="12" customHeight="1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114"/>
      <c r="M116" s="113"/>
      <c r="N116" s="120" t="s">
        <v>133</v>
      </c>
      <c r="O116" s="115"/>
      <c r="P116" s="89"/>
      <c r="Q116" s="87"/>
      <c r="R116" s="87"/>
      <c r="S116" s="87"/>
      <c r="T116" s="87"/>
      <c r="U116" s="87"/>
      <c r="V116" s="87"/>
      <c r="W116" s="87"/>
      <c r="X116" s="87"/>
      <c r="Y116" s="87">
        <v>0</v>
      </c>
    </row>
    <row r="117" spans="2:25" s="93" customFormat="1" ht="12" customHeight="1">
      <c r="B117" s="87">
        <f>SUM(D117:J117)</f>
        <v>739</v>
      </c>
      <c r="C117" s="87"/>
      <c r="D117" s="87">
        <v>670</v>
      </c>
      <c r="E117" s="87"/>
      <c r="F117" s="87">
        <v>39</v>
      </c>
      <c r="G117" s="87"/>
      <c r="H117" s="87">
        <v>30</v>
      </c>
      <c r="I117" s="87"/>
      <c r="J117" s="87">
        <v>0</v>
      </c>
      <c r="K117" s="87"/>
      <c r="L117" s="114" t="s">
        <v>134</v>
      </c>
      <c r="M117" s="114"/>
      <c r="N117" s="114" t="s">
        <v>135</v>
      </c>
      <c r="O117" s="115"/>
      <c r="P117" s="89"/>
      <c r="Q117" s="87">
        <v>402</v>
      </c>
      <c r="R117" s="87"/>
      <c r="S117" s="87">
        <v>29</v>
      </c>
      <c r="T117" s="87"/>
      <c r="U117" s="87">
        <v>568</v>
      </c>
      <c r="V117" s="87"/>
      <c r="W117" s="87">
        <v>102</v>
      </c>
      <c r="X117" s="87"/>
      <c r="Y117" s="87">
        <f>SUM(Q117:W117)</f>
        <v>1101</v>
      </c>
    </row>
    <row r="118" spans="2:25" s="93" customFormat="1" ht="12" customHeight="1">
      <c r="B118" s="87">
        <f>SUM(D118:J118)</f>
        <v>7706</v>
      </c>
      <c r="C118" s="87"/>
      <c r="D118" s="87">
        <v>5068</v>
      </c>
      <c r="E118" s="87"/>
      <c r="F118" s="87">
        <v>1260</v>
      </c>
      <c r="G118" s="87"/>
      <c r="H118" s="87">
        <v>1272</v>
      </c>
      <c r="I118" s="87"/>
      <c r="J118" s="87">
        <v>106</v>
      </c>
      <c r="K118" s="87"/>
      <c r="L118" s="114" t="s">
        <v>136</v>
      </c>
      <c r="M118" s="114"/>
      <c r="N118" s="114" t="s">
        <v>137</v>
      </c>
      <c r="O118" s="115"/>
      <c r="P118" s="89"/>
      <c r="Q118" s="87">
        <v>486</v>
      </c>
      <c r="R118" s="87"/>
      <c r="S118" s="87">
        <v>1040</v>
      </c>
      <c r="T118" s="87"/>
      <c r="U118" s="87">
        <v>666</v>
      </c>
      <c r="V118" s="87"/>
      <c r="W118" s="87">
        <v>1192</v>
      </c>
      <c r="X118" s="87"/>
      <c r="Y118" s="87">
        <f>SUM(Q118:W118)</f>
        <v>3384</v>
      </c>
    </row>
    <row r="119" spans="2:25" s="124" customFormat="1" ht="12" customHeight="1">
      <c r="B119" s="98">
        <f>SUM(D119:J119)</f>
        <v>140286</v>
      </c>
      <c r="C119" s="98"/>
      <c r="D119" s="98">
        <f>W95+W97+W101+W104+W112-D104-D112</f>
        <v>33334</v>
      </c>
      <c r="E119" s="98"/>
      <c r="F119" s="98">
        <f>U95+U97+U101+U104+U112-F104-F112</f>
        <v>61449</v>
      </c>
      <c r="G119" s="98"/>
      <c r="H119" s="98">
        <f>S95+S97+S101+S104+S112-H104-H112</f>
        <v>25199</v>
      </c>
      <c r="I119" s="98"/>
      <c r="J119" s="98">
        <f>Q95+Q97+Q101+Q104+Q112-J104-J112</f>
        <v>20304</v>
      </c>
      <c r="K119" s="98"/>
      <c r="L119" s="121" t="s">
        <v>40</v>
      </c>
      <c r="M119" s="121" t="s">
        <v>41</v>
      </c>
      <c r="N119" s="121"/>
      <c r="O119" s="123"/>
      <c r="P119" s="102"/>
      <c r="Q119" s="98"/>
      <c r="R119" s="98"/>
      <c r="S119" s="98"/>
      <c r="T119" s="98"/>
      <c r="U119" s="98"/>
      <c r="V119" s="98"/>
      <c r="W119" s="98"/>
      <c r="X119" s="98"/>
      <c r="Y119" s="98"/>
    </row>
    <row r="120" spans="2:56" s="67" customFormat="1" ht="12" customHeight="1" thickBot="1">
      <c r="B120" s="63">
        <f>SUM(D120:J120)</f>
        <v>130112</v>
      </c>
      <c r="C120" s="64"/>
      <c r="D120" s="63">
        <f>W96+W97+W101+W104+W112-D104-D112</f>
        <v>29501</v>
      </c>
      <c r="E120" s="64"/>
      <c r="F120" s="63">
        <f>U96+U97+U101+U104+U112-F104-F112</f>
        <v>58204</v>
      </c>
      <c r="G120" s="64"/>
      <c r="H120" s="63">
        <f>S96+S97+S101+S104+S112-H104-H112</f>
        <v>22497</v>
      </c>
      <c r="I120" s="64"/>
      <c r="J120" s="63">
        <f>Q96+Q97+Q101+Q104+Q112-J104-J112</f>
        <v>19910</v>
      </c>
      <c r="K120" s="64"/>
      <c r="L120" s="65" t="s">
        <v>42</v>
      </c>
      <c r="M120" s="65" t="s">
        <v>43</v>
      </c>
      <c r="N120" s="65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</row>
    <row r="121" spans="2:25" s="68" customFormat="1" ht="21" customHeight="1">
      <c r="B121" s="15" t="s">
        <v>26</v>
      </c>
      <c r="C121" s="15"/>
      <c r="D121" s="17"/>
      <c r="E121" s="18"/>
      <c r="F121" s="18"/>
      <c r="G121" s="18"/>
      <c r="H121" s="18"/>
      <c r="I121" s="18"/>
      <c r="J121" s="18"/>
      <c r="K121" s="18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2:25" s="68" customFormat="1" ht="3.75" customHeight="1">
      <c r="B122" s="20"/>
      <c r="C122" s="20"/>
      <c r="D122" s="20"/>
      <c r="E122" s="20"/>
      <c r="F122" s="20"/>
      <c r="G122" s="20"/>
      <c r="H122" s="20"/>
      <c r="I122" s="20"/>
      <c r="J122" s="20"/>
      <c r="K122" s="21"/>
      <c r="L122" s="22"/>
      <c r="M122" s="23"/>
      <c r="N122" s="24"/>
      <c r="O122" s="24"/>
      <c r="P122" s="25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s="68" customFormat="1" ht="12.75">
      <c r="B123" s="26" t="s">
        <v>7</v>
      </c>
      <c r="C123" s="27"/>
      <c r="D123" s="27"/>
      <c r="E123" s="27"/>
      <c r="F123" s="27"/>
      <c r="G123" s="27"/>
      <c r="H123" s="27"/>
      <c r="I123" s="27"/>
      <c r="J123" s="27"/>
      <c r="K123" s="21"/>
      <c r="L123" s="28" t="s">
        <v>6</v>
      </c>
      <c r="M123" s="29"/>
      <c r="N123" s="30" t="s">
        <v>72</v>
      </c>
      <c r="O123" s="30"/>
      <c r="P123" s="31"/>
      <c r="Q123" s="26" t="s">
        <v>16</v>
      </c>
      <c r="R123" s="27"/>
      <c r="S123" s="27"/>
      <c r="T123" s="27"/>
      <c r="U123" s="27"/>
      <c r="V123" s="27"/>
      <c r="W123" s="27"/>
      <c r="X123" s="27"/>
      <c r="Y123" s="26"/>
    </row>
    <row r="124" spans="2:25" s="68" customFormat="1" ht="2.25" customHeight="1">
      <c r="B124" s="32"/>
      <c r="C124" s="32"/>
      <c r="D124" s="32"/>
      <c r="E124" s="32"/>
      <c r="F124" s="32"/>
      <c r="G124" s="32"/>
      <c r="H124" s="32"/>
      <c r="I124" s="32"/>
      <c r="J124" s="32"/>
      <c r="K124" s="33"/>
      <c r="L124" s="27"/>
      <c r="M124" s="32"/>
      <c r="N124" s="27"/>
      <c r="O124" s="27"/>
      <c r="P124" s="31"/>
      <c r="Q124" s="31"/>
      <c r="R124" s="31"/>
      <c r="S124" s="31"/>
      <c r="T124" s="31"/>
      <c r="U124" s="31"/>
      <c r="V124" s="31"/>
      <c r="W124" s="31"/>
      <c r="X124" s="31"/>
      <c r="Y124" s="31"/>
    </row>
    <row r="125" spans="2:25" s="68" customFormat="1" ht="12.75">
      <c r="B125" s="34" t="s">
        <v>8</v>
      </c>
      <c r="C125" s="21"/>
      <c r="D125" s="35" t="s">
        <v>180</v>
      </c>
      <c r="E125" s="21"/>
      <c r="F125" s="35" t="s">
        <v>181</v>
      </c>
      <c r="G125" s="21"/>
      <c r="H125" s="35" t="s">
        <v>182</v>
      </c>
      <c r="I125" s="21"/>
      <c r="J125" s="35" t="s">
        <v>183</v>
      </c>
      <c r="K125" s="21"/>
      <c r="L125" s="34"/>
      <c r="M125" s="36"/>
      <c r="N125" s="34" t="s">
        <v>73</v>
      </c>
      <c r="O125" s="34"/>
      <c r="P125" s="31"/>
      <c r="Q125" s="35" t="s">
        <v>183</v>
      </c>
      <c r="R125" s="21"/>
      <c r="S125" s="35" t="s">
        <v>182</v>
      </c>
      <c r="T125" s="21"/>
      <c r="U125" s="35" t="s">
        <v>181</v>
      </c>
      <c r="V125" s="21"/>
      <c r="W125" s="35" t="s">
        <v>180</v>
      </c>
      <c r="X125" s="21"/>
      <c r="Y125" s="34" t="s">
        <v>8</v>
      </c>
    </row>
    <row r="126" spans="2:25" s="68" customFormat="1" ht="2.25" customHeight="1">
      <c r="B126" s="36"/>
      <c r="C126" s="21"/>
      <c r="D126" s="21"/>
      <c r="E126" s="21"/>
      <c r="F126" s="21"/>
      <c r="G126" s="21"/>
      <c r="H126" s="21"/>
      <c r="I126" s="21"/>
      <c r="J126" s="21"/>
      <c r="K126" s="21"/>
      <c r="L126" s="34"/>
      <c r="M126" s="36"/>
      <c r="N126" s="34"/>
      <c r="O126" s="34"/>
      <c r="P126" s="37"/>
      <c r="Q126" s="21"/>
      <c r="R126" s="21"/>
      <c r="S126" s="21"/>
      <c r="T126" s="21"/>
      <c r="U126" s="21"/>
      <c r="V126" s="21"/>
      <c r="W126" s="21"/>
      <c r="X126" s="21"/>
      <c r="Y126" s="36"/>
    </row>
    <row r="127" spans="2:25" s="68" customFormat="1" ht="12.75">
      <c r="B127" s="38" t="s">
        <v>9</v>
      </c>
      <c r="C127" s="21"/>
      <c r="D127" s="39" t="s">
        <v>9</v>
      </c>
      <c r="E127" s="40"/>
      <c r="F127" s="39" t="s">
        <v>187</v>
      </c>
      <c r="G127" s="21"/>
      <c r="H127" s="41" t="s">
        <v>190</v>
      </c>
      <c r="I127" s="21"/>
      <c r="J127" s="35" t="s">
        <v>193</v>
      </c>
      <c r="K127" s="21"/>
      <c r="L127" s="34"/>
      <c r="M127" s="36"/>
      <c r="N127" s="34"/>
      <c r="O127" s="34"/>
      <c r="P127" s="37"/>
      <c r="Q127" s="35" t="s">
        <v>193</v>
      </c>
      <c r="R127" s="21"/>
      <c r="S127" s="41" t="s">
        <v>190</v>
      </c>
      <c r="T127" s="40"/>
      <c r="U127" s="39" t="s">
        <v>187</v>
      </c>
      <c r="V127" s="21"/>
      <c r="W127" s="39" t="s">
        <v>9</v>
      </c>
      <c r="X127" s="21"/>
      <c r="Y127" s="38" t="s">
        <v>9</v>
      </c>
    </row>
    <row r="128" spans="2:25" s="68" customFormat="1" ht="12.75">
      <c r="B128" s="42" t="s">
        <v>195</v>
      </c>
      <c r="C128" s="40"/>
      <c r="D128" s="39" t="s">
        <v>186</v>
      </c>
      <c r="E128" s="40"/>
      <c r="F128" s="39" t="s">
        <v>188</v>
      </c>
      <c r="G128" s="40"/>
      <c r="H128" s="41" t="s">
        <v>191</v>
      </c>
      <c r="I128" s="21"/>
      <c r="J128" s="39" t="s">
        <v>213</v>
      </c>
      <c r="K128" s="21"/>
      <c r="L128" s="30"/>
      <c r="M128" s="43"/>
      <c r="N128" s="30"/>
      <c r="O128" s="30"/>
      <c r="P128" s="44"/>
      <c r="Q128" s="39" t="s">
        <v>213</v>
      </c>
      <c r="R128" s="40"/>
      <c r="S128" s="39" t="s">
        <v>191</v>
      </c>
      <c r="T128" s="40"/>
      <c r="U128" s="39" t="s">
        <v>188</v>
      </c>
      <c r="V128" s="40"/>
      <c r="W128" s="39" t="s">
        <v>186</v>
      </c>
      <c r="X128" s="21"/>
      <c r="Y128" s="42" t="s">
        <v>195</v>
      </c>
    </row>
    <row r="129" spans="2:25" s="68" customFormat="1" ht="12" customHeight="1">
      <c r="B129" s="42" t="s">
        <v>194</v>
      </c>
      <c r="C129" s="40"/>
      <c r="D129" s="39" t="s">
        <v>184</v>
      </c>
      <c r="E129" s="40"/>
      <c r="F129" s="39" t="s">
        <v>189</v>
      </c>
      <c r="G129" s="40"/>
      <c r="H129" s="41" t="s">
        <v>185</v>
      </c>
      <c r="I129" s="21"/>
      <c r="J129" s="39" t="s">
        <v>192</v>
      </c>
      <c r="K129" s="21"/>
      <c r="L129" s="30"/>
      <c r="M129" s="43"/>
      <c r="N129" s="30"/>
      <c r="O129" s="30"/>
      <c r="P129" s="44"/>
      <c r="Q129" s="39" t="s">
        <v>192</v>
      </c>
      <c r="R129" s="40"/>
      <c r="S129" s="39" t="s">
        <v>185</v>
      </c>
      <c r="T129" s="40"/>
      <c r="U129" s="39" t="s">
        <v>189</v>
      </c>
      <c r="V129" s="40"/>
      <c r="W129" s="39" t="s">
        <v>184</v>
      </c>
      <c r="X129" s="21"/>
      <c r="Y129" s="42" t="s">
        <v>194</v>
      </c>
    </row>
    <row r="130" spans="2:25" s="68" customFormat="1" ht="2.25" customHeight="1">
      <c r="B130" s="45"/>
      <c r="C130" s="46"/>
      <c r="D130" s="47"/>
      <c r="E130" s="46"/>
      <c r="F130" s="47"/>
      <c r="G130" s="46"/>
      <c r="H130" s="47"/>
      <c r="I130" s="46"/>
      <c r="J130" s="47"/>
      <c r="K130" s="46"/>
      <c r="L130" s="48"/>
      <c r="M130" s="48"/>
      <c r="N130" s="48"/>
      <c r="O130" s="48"/>
      <c r="P130" s="48"/>
      <c r="Q130" s="45"/>
      <c r="R130" s="46"/>
      <c r="S130" s="47"/>
      <c r="T130" s="46"/>
      <c r="U130" s="47"/>
      <c r="V130" s="46"/>
      <c r="W130" s="47"/>
      <c r="X130" s="46"/>
      <c r="Y130" s="47"/>
    </row>
    <row r="131" spans="2:25" s="37" customFormat="1" ht="12" customHeight="1"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11" t="s">
        <v>40</v>
      </c>
      <c r="M131" s="111" t="s">
        <v>41</v>
      </c>
      <c r="N131" s="105"/>
      <c r="O131" s="107"/>
      <c r="P131" s="108"/>
      <c r="Q131" s="103">
        <f>J119</f>
        <v>20304</v>
      </c>
      <c r="R131" s="103"/>
      <c r="S131" s="103">
        <f>H119</f>
        <v>25199</v>
      </c>
      <c r="T131" s="103"/>
      <c r="U131" s="103">
        <f>F119</f>
        <v>61449</v>
      </c>
      <c r="V131" s="103"/>
      <c r="W131" s="103">
        <f>D119</f>
        <v>33334</v>
      </c>
      <c r="X131" s="103"/>
      <c r="Y131" s="103">
        <f>SUM(Q131:W131)</f>
        <v>140286</v>
      </c>
    </row>
    <row r="132" spans="2:25" s="77" customFormat="1" ht="12" customHeight="1">
      <c r="B132" s="72"/>
      <c r="C132" s="73"/>
      <c r="D132" s="72"/>
      <c r="E132" s="74"/>
      <c r="F132" s="72"/>
      <c r="G132" s="74"/>
      <c r="H132" s="72"/>
      <c r="I132" s="74"/>
      <c r="J132" s="72"/>
      <c r="K132" s="74"/>
      <c r="L132" s="76" t="s">
        <v>42</v>
      </c>
      <c r="M132" s="76" t="s">
        <v>43</v>
      </c>
      <c r="N132" s="109"/>
      <c r="O132" s="72"/>
      <c r="P132" s="73"/>
      <c r="Q132" s="72">
        <f>J120</f>
        <v>19910</v>
      </c>
      <c r="R132" s="73"/>
      <c r="S132" s="72">
        <f>H120</f>
        <v>22497</v>
      </c>
      <c r="T132" s="73"/>
      <c r="U132" s="72">
        <f>F120</f>
        <v>58204</v>
      </c>
      <c r="V132" s="73"/>
      <c r="W132" s="72">
        <f>D120</f>
        <v>29501</v>
      </c>
      <c r="X132" s="73"/>
      <c r="Y132" s="72">
        <f>SUM(Q132:W132)</f>
        <v>130112</v>
      </c>
    </row>
    <row r="133" spans="2:25" s="44" customFormat="1" ht="12" customHeight="1">
      <c r="B133" s="103">
        <f>SUM(D133:J133)</f>
        <v>65903</v>
      </c>
      <c r="C133" s="103"/>
      <c r="D133" s="103">
        <f>D134+D141</f>
        <v>2293</v>
      </c>
      <c r="E133" s="103"/>
      <c r="F133" s="103">
        <f>F134+F141</f>
        <v>46272</v>
      </c>
      <c r="G133" s="103"/>
      <c r="H133" s="103">
        <f>H134+H141</f>
        <v>4953</v>
      </c>
      <c r="I133" s="103"/>
      <c r="J133" s="103">
        <f>J134+J141</f>
        <v>12385</v>
      </c>
      <c r="K133" s="103"/>
      <c r="L133" s="79" t="s">
        <v>44</v>
      </c>
      <c r="M133" s="79" t="s">
        <v>45</v>
      </c>
      <c r="N133" s="79"/>
      <c r="O133" s="107"/>
      <c r="P133" s="108"/>
      <c r="Q133" s="103"/>
      <c r="R133" s="103"/>
      <c r="S133" s="103"/>
      <c r="T133" s="103"/>
      <c r="U133" s="103"/>
      <c r="V133" s="103"/>
      <c r="W133" s="103"/>
      <c r="X133" s="103"/>
      <c r="Y133" s="103"/>
    </row>
    <row r="134" spans="2:25" s="44" customFormat="1" ht="12" customHeight="1">
      <c r="B134" s="103">
        <f>SUM(D134:J134)</f>
        <v>40569</v>
      </c>
      <c r="C134" s="103"/>
      <c r="D134" s="103">
        <f>D135+D137+D139</f>
        <v>1339</v>
      </c>
      <c r="E134" s="103"/>
      <c r="F134" s="103">
        <f>F135+F137+F139</f>
        <v>25097</v>
      </c>
      <c r="G134" s="103"/>
      <c r="H134" s="103">
        <f>H135+H137+H139</f>
        <v>1774</v>
      </c>
      <c r="I134" s="103"/>
      <c r="J134" s="103">
        <f>J135+J137+J139</f>
        <v>12359</v>
      </c>
      <c r="K134" s="103"/>
      <c r="L134" s="111" t="s">
        <v>138</v>
      </c>
      <c r="M134" s="111"/>
      <c r="N134" s="105" t="s">
        <v>139</v>
      </c>
      <c r="O134" s="107"/>
      <c r="P134" s="108"/>
      <c r="Q134" s="103"/>
      <c r="R134" s="103"/>
      <c r="S134" s="103"/>
      <c r="T134" s="103"/>
      <c r="U134" s="103"/>
      <c r="V134" s="103"/>
      <c r="W134" s="103"/>
      <c r="X134" s="103"/>
      <c r="Y134" s="103"/>
    </row>
    <row r="135" spans="2:25" s="116" customFormat="1" ht="12" customHeight="1">
      <c r="B135" s="87">
        <f>SUM(D135:J135)</f>
        <v>90</v>
      </c>
      <c r="C135" s="87"/>
      <c r="D135" s="87">
        <v>0</v>
      </c>
      <c r="E135" s="87"/>
      <c r="F135" s="87">
        <v>0</v>
      </c>
      <c r="G135" s="87"/>
      <c r="H135" s="87">
        <v>0</v>
      </c>
      <c r="I135" s="87"/>
      <c r="J135" s="87">
        <v>90</v>
      </c>
      <c r="K135" s="87"/>
      <c r="L135" s="114" t="s">
        <v>140</v>
      </c>
      <c r="M135" s="114"/>
      <c r="N135" s="114" t="s">
        <v>141</v>
      </c>
      <c r="O135" s="115"/>
      <c r="P135" s="89"/>
      <c r="Q135" s="87"/>
      <c r="R135" s="87"/>
      <c r="S135" s="87"/>
      <c r="T135" s="87"/>
      <c r="U135" s="87"/>
      <c r="V135" s="87"/>
      <c r="W135" s="87"/>
      <c r="X135" s="87"/>
      <c r="Y135" s="87"/>
    </row>
    <row r="136" spans="2:25" s="93" customFormat="1" ht="12" customHeight="1"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114"/>
      <c r="M136" s="114"/>
      <c r="N136" s="114" t="s">
        <v>142</v>
      </c>
      <c r="O136" s="115"/>
      <c r="P136" s="89"/>
      <c r="Q136" s="87"/>
      <c r="R136" s="87"/>
      <c r="S136" s="87"/>
      <c r="T136" s="87"/>
      <c r="U136" s="87"/>
      <c r="V136" s="87"/>
      <c r="W136" s="87"/>
      <c r="X136" s="87"/>
      <c r="Y136" s="87"/>
    </row>
    <row r="137" spans="2:25" s="93" customFormat="1" ht="12" customHeight="1">
      <c r="B137" s="87">
        <f>SUM(D137:J137)</f>
        <v>11199</v>
      </c>
      <c r="C137" s="87"/>
      <c r="D137" s="87">
        <v>0</v>
      </c>
      <c r="E137" s="87"/>
      <c r="F137" s="87">
        <v>0</v>
      </c>
      <c r="G137" s="87"/>
      <c r="H137" s="87">
        <v>0</v>
      </c>
      <c r="I137" s="87"/>
      <c r="J137" s="87">
        <v>11199</v>
      </c>
      <c r="K137" s="87"/>
      <c r="L137" s="114" t="s">
        <v>143</v>
      </c>
      <c r="M137" s="113"/>
      <c r="N137" s="114" t="s">
        <v>144</v>
      </c>
      <c r="O137" s="115"/>
      <c r="P137" s="89"/>
      <c r="Q137" s="87"/>
      <c r="R137" s="87"/>
      <c r="S137" s="87"/>
      <c r="T137" s="87"/>
      <c r="U137" s="87"/>
      <c r="V137" s="87"/>
      <c r="W137" s="87"/>
      <c r="X137" s="87"/>
      <c r="Y137" s="87"/>
    </row>
    <row r="138" spans="2:56" s="56" customFormat="1" ht="12" customHeight="1"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114"/>
      <c r="M138" s="113"/>
      <c r="N138" s="114" t="s">
        <v>145</v>
      </c>
      <c r="O138" s="115"/>
      <c r="P138" s="89"/>
      <c r="Q138" s="87"/>
      <c r="R138" s="87"/>
      <c r="S138" s="87"/>
      <c r="T138" s="87"/>
      <c r="U138" s="87"/>
      <c r="V138" s="87"/>
      <c r="W138" s="87"/>
      <c r="X138" s="87"/>
      <c r="Y138" s="87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</row>
    <row r="139" spans="2:25" s="93" customFormat="1" ht="12" customHeight="1">
      <c r="B139" s="87">
        <f>SUM(D139:J139)</f>
        <v>29280</v>
      </c>
      <c r="C139" s="87"/>
      <c r="D139" s="87">
        <v>1339</v>
      </c>
      <c r="E139" s="87"/>
      <c r="F139" s="87">
        <v>25097</v>
      </c>
      <c r="G139" s="87"/>
      <c r="H139" s="87">
        <v>1774</v>
      </c>
      <c r="I139" s="87"/>
      <c r="J139" s="87">
        <v>1070</v>
      </c>
      <c r="K139" s="87"/>
      <c r="L139" s="114" t="s">
        <v>146</v>
      </c>
      <c r="M139" s="113"/>
      <c r="N139" s="114" t="s">
        <v>147</v>
      </c>
      <c r="O139" s="115"/>
      <c r="P139" s="89"/>
      <c r="Q139" s="87"/>
      <c r="R139" s="87"/>
      <c r="S139" s="87"/>
      <c r="T139" s="87"/>
      <c r="U139" s="87"/>
      <c r="V139" s="87"/>
      <c r="W139" s="87"/>
      <c r="X139" s="87"/>
      <c r="Y139" s="87"/>
    </row>
    <row r="140" spans="2:25" s="93" customFormat="1" ht="12" customHeight="1"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114"/>
      <c r="M140" s="113"/>
      <c r="N140" s="114" t="s">
        <v>148</v>
      </c>
      <c r="O140" s="115"/>
      <c r="P140" s="89"/>
      <c r="Q140" s="87"/>
      <c r="R140" s="87"/>
      <c r="S140" s="87"/>
      <c r="T140" s="87"/>
      <c r="U140" s="87"/>
      <c r="V140" s="87"/>
      <c r="W140" s="87"/>
      <c r="X140" s="87"/>
      <c r="Y140" s="87"/>
    </row>
    <row r="141" spans="2:25" s="68" customFormat="1" ht="12" customHeight="1">
      <c r="B141" s="103">
        <f>SUM(D141:J141)</f>
        <v>25334</v>
      </c>
      <c r="C141" s="103"/>
      <c r="D141" s="103">
        <v>954</v>
      </c>
      <c r="E141" s="103"/>
      <c r="F141" s="103">
        <v>21175</v>
      </c>
      <c r="G141" s="103"/>
      <c r="H141" s="103">
        <v>3179</v>
      </c>
      <c r="I141" s="103"/>
      <c r="J141" s="103">
        <v>26</v>
      </c>
      <c r="K141" s="103"/>
      <c r="L141" s="111" t="s">
        <v>149</v>
      </c>
      <c r="M141" s="105"/>
      <c r="N141" s="111" t="s">
        <v>150</v>
      </c>
      <c r="O141" s="107"/>
      <c r="P141" s="108"/>
      <c r="Q141" s="103"/>
      <c r="R141" s="103"/>
      <c r="S141" s="103"/>
      <c r="T141" s="103"/>
      <c r="U141" s="103"/>
      <c r="V141" s="103"/>
      <c r="W141" s="103"/>
      <c r="X141" s="103"/>
      <c r="Y141" s="103"/>
    </row>
    <row r="142" spans="2:25" s="68" customFormat="1" ht="12" customHeight="1"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11"/>
      <c r="M142" s="105"/>
      <c r="N142" s="111" t="s">
        <v>151</v>
      </c>
      <c r="O142" s="107"/>
      <c r="P142" s="108"/>
      <c r="Q142" s="103"/>
      <c r="R142" s="103"/>
      <c r="S142" s="103"/>
      <c r="T142" s="103"/>
      <c r="U142" s="103"/>
      <c r="V142" s="103"/>
      <c r="W142" s="103"/>
      <c r="X142" s="103"/>
      <c r="Y142" s="103"/>
    </row>
    <row r="143" spans="2:25" s="68" customFormat="1" ht="12" customHeight="1">
      <c r="B143" s="98">
        <f>SUM(D143:J143)</f>
        <v>74383</v>
      </c>
      <c r="C143" s="98"/>
      <c r="D143" s="98">
        <f>W131-D133</f>
        <v>31041</v>
      </c>
      <c r="E143" s="98"/>
      <c r="F143" s="98">
        <f>U131-F133</f>
        <v>15177</v>
      </c>
      <c r="G143" s="98"/>
      <c r="H143" s="98">
        <f>S131-H133</f>
        <v>20246</v>
      </c>
      <c r="I143" s="98"/>
      <c r="J143" s="98">
        <f>Q131-J133</f>
        <v>7919</v>
      </c>
      <c r="K143" s="98"/>
      <c r="L143" s="121" t="s">
        <v>46</v>
      </c>
      <c r="M143" s="121" t="s">
        <v>47</v>
      </c>
      <c r="N143" s="121"/>
      <c r="O143" s="107"/>
      <c r="P143" s="108"/>
      <c r="Q143" s="103"/>
      <c r="R143" s="103"/>
      <c r="S143" s="103"/>
      <c r="T143" s="103"/>
      <c r="U143" s="103"/>
      <c r="V143" s="103"/>
      <c r="W143" s="103"/>
      <c r="X143" s="103"/>
      <c r="Y143" s="103"/>
    </row>
    <row r="144" spans="2:56" s="67" customFormat="1" ht="12" customHeight="1" thickBot="1">
      <c r="B144" s="63">
        <f>SUM(D144:J144)</f>
        <v>64209</v>
      </c>
      <c r="C144" s="64"/>
      <c r="D144" s="63">
        <f>W132-D133</f>
        <v>27208</v>
      </c>
      <c r="E144" s="64"/>
      <c r="F144" s="63">
        <f>U132-F133</f>
        <v>11932</v>
      </c>
      <c r="G144" s="64"/>
      <c r="H144" s="63">
        <f>S132-H133</f>
        <v>17544</v>
      </c>
      <c r="I144" s="64"/>
      <c r="J144" s="63">
        <f>Q132-J133</f>
        <v>7525</v>
      </c>
      <c r="K144" s="64"/>
      <c r="L144" s="65" t="s">
        <v>48</v>
      </c>
      <c r="M144" s="65" t="s">
        <v>49</v>
      </c>
      <c r="N144" s="65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</row>
    <row r="145" spans="2:25" s="68" customFormat="1" ht="21" customHeight="1">
      <c r="B145" s="15" t="s">
        <v>172</v>
      </c>
      <c r="C145" s="15"/>
      <c r="D145" s="17"/>
      <c r="E145" s="18"/>
      <c r="F145" s="18"/>
      <c r="G145" s="18"/>
      <c r="H145" s="18"/>
      <c r="I145" s="18"/>
      <c r="J145" s="18"/>
      <c r="K145" s="18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s="68" customFormat="1" ht="3.75" customHeight="1">
      <c r="B146" s="20"/>
      <c r="C146" s="20"/>
      <c r="D146" s="20"/>
      <c r="E146" s="20"/>
      <c r="F146" s="20"/>
      <c r="G146" s="20"/>
      <c r="H146" s="20"/>
      <c r="I146" s="20"/>
      <c r="J146" s="20"/>
      <c r="K146" s="21"/>
      <c r="L146" s="22"/>
      <c r="M146" s="23"/>
      <c r="N146" s="24"/>
      <c r="O146" s="24"/>
      <c r="P146" s="25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s="68" customFormat="1" ht="12.75">
      <c r="B147" s="26" t="s">
        <v>7</v>
      </c>
      <c r="C147" s="27"/>
      <c r="D147" s="27"/>
      <c r="E147" s="27"/>
      <c r="F147" s="27"/>
      <c r="G147" s="27"/>
      <c r="H147" s="27"/>
      <c r="I147" s="27"/>
      <c r="J147" s="27"/>
      <c r="K147" s="21"/>
      <c r="L147" s="28" t="s">
        <v>6</v>
      </c>
      <c r="M147" s="29"/>
      <c r="N147" s="30" t="s">
        <v>72</v>
      </c>
      <c r="O147" s="30"/>
      <c r="P147" s="31"/>
      <c r="Q147" s="26" t="s">
        <v>16</v>
      </c>
      <c r="R147" s="27"/>
      <c r="S147" s="27"/>
      <c r="T147" s="27"/>
      <c r="U147" s="27"/>
      <c r="V147" s="27"/>
      <c r="W147" s="27"/>
      <c r="X147" s="27"/>
      <c r="Y147" s="26"/>
    </row>
    <row r="148" spans="2:25" s="68" customFormat="1" ht="2.25" customHeight="1">
      <c r="B148" s="32"/>
      <c r="C148" s="32"/>
      <c r="D148" s="32"/>
      <c r="E148" s="32"/>
      <c r="F148" s="32"/>
      <c r="G148" s="32"/>
      <c r="H148" s="32"/>
      <c r="I148" s="32"/>
      <c r="J148" s="32"/>
      <c r="K148" s="33"/>
      <c r="L148" s="27"/>
      <c r="M148" s="32"/>
      <c r="N148" s="27"/>
      <c r="O148" s="27"/>
      <c r="P148" s="31"/>
      <c r="Q148" s="31"/>
      <c r="R148" s="31"/>
      <c r="S148" s="31"/>
      <c r="T148" s="31"/>
      <c r="U148" s="31"/>
      <c r="V148" s="31"/>
      <c r="W148" s="31"/>
      <c r="X148" s="31"/>
      <c r="Y148" s="31"/>
    </row>
    <row r="149" spans="2:25" s="68" customFormat="1" ht="12.75">
      <c r="B149" s="34" t="s">
        <v>8</v>
      </c>
      <c r="C149" s="21"/>
      <c r="D149" s="35" t="s">
        <v>180</v>
      </c>
      <c r="E149" s="21"/>
      <c r="F149" s="35" t="s">
        <v>181</v>
      </c>
      <c r="G149" s="21"/>
      <c r="H149" s="35" t="s">
        <v>182</v>
      </c>
      <c r="I149" s="21"/>
      <c r="J149" s="35" t="s">
        <v>183</v>
      </c>
      <c r="K149" s="21"/>
      <c r="L149" s="34"/>
      <c r="M149" s="36"/>
      <c r="N149" s="34" t="s">
        <v>73</v>
      </c>
      <c r="O149" s="34"/>
      <c r="P149" s="31"/>
      <c r="Q149" s="35" t="s">
        <v>183</v>
      </c>
      <c r="R149" s="21"/>
      <c r="S149" s="35" t="s">
        <v>182</v>
      </c>
      <c r="T149" s="21"/>
      <c r="U149" s="35" t="s">
        <v>181</v>
      </c>
      <c r="V149" s="21"/>
      <c r="W149" s="35" t="s">
        <v>180</v>
      </c>
      <c r="X149" s="21"/>
      <c r="Y149" s="34" t="s">
        <v>8</v>
      </c>
    </row>
    <row r="150" spans="2:25" s="68" customFormat="1" ht="2.25" customHeight="1">
      <c r="B150" s="36"/>
      <c r="C150" s="21"/>
      <c r="D150" s="21"/>
      <c r="E150" s="21"/>
      <c r="F150" s="21"/>
      <c r="G150" s="21"/>
      <c r="H150" s="21"/>
      <c r="I150" s="21"/>
      <c r="J150" s="21"/>
      <c r="K150" s="21"/>
      <c r="L150" s="34"/>
      <c r="M150" s="36"/>
      <c r="N150" s="34"/>
      <c r="O150" s="34"/>
      <c r="P150" s="37"/>
      <c r="Q150" s="21"/>
      <c r="R150" s="21"/>
      <c r="S150" s="21"/>
      <c r="T150" s="21"/>
      <c r="U150" s="21"/>
      <c r="V150" s="21"/>
      <c r="W150" s="21"/>
      <c r="X150" s="21"/>
      <c r="Y150" s="36"/>
    </row>
    <row r="151" spans="2:25" s="68" customFormat="1" ht="12.75">
      <c r="B151" s="38" t="s">
        <v>9</v>
      </c>
      <c r="C151" s="21"/>
      <c r="D151" s="39" t="s">
        <v>9</v>
      </c>
      <c r="E151" s="40"/>
      <c r="F151" s="39" t="s">
        <v>187</v>
      </c>
      <c r="G151" s="21"/>
      <c r="H151" s="41" t="s">
        <v>190</v>
      </c>
      <c r="I151" s="21"/>
      <c r="J151" s="35" t="s">
        <v>193</v>
      </c>
      <c r="K151" s="21"/>
      <c r="L151" s="34"/>
      <c r="M151" s="36"/>
      <c r="N151" s="34"/>
      <c r="O151" s="34"/>
      <c r="P151" s="37"/>
      <c r="Q151" s="35" t="s">
        <v>193</v>
      </c>
      <c r="R151" s="21"/>
      <c r="S151" s="41" t="s">
        <v>190</v>
      </c>
      <c r="T151" s="40"/>
      <c r="U151" s="39" t="s">
        <v>187</v>
      </c>
      <c r="V151" s="21"/>
      <c r="W151" s="39" t="s">
        <v>9</v>
      </c>
      <c r="X151" s="21"/>
      <c r="Y151" s="38" t="s">
        <v>9</v>
      </c>
    </row>
    <row r="152" spans="2:25" s="68" customFormat="1" ht="12.75">
      <c r="B152" s="42" t="s">
        <v>195</v>
      </c>
      <c r="C152" s="40"/>
      <c r="D152" s="39" t="s">
        <v>186</v>
      </c>
      <c r="E152" s="40"/>
      <c r="F152" s="39" t="s">
        <v>188</v>
      </c>
      <c r="G152" s="40"/>
      <c r="H152" s="41" t="s">
        <v>191</v>
      </c>
      <c r="I152" s="21"/>
      <c r="J152" s="39" t="s">
        <v>213</v>
      </c>
      <c r="K152" s="21"/>
      <c r="L152" s="30"/>
      <c r="M152" s="43"/>
      <c r="N152" s="30"/>
      <c r="O152" s="30"/>
      <c r="P152" s="44"/>
      <c r="Q152" s="39" t="s">
        <v>213</v>
      </c>
      <c r="R152" s="40"/>
      <c r="S152" s="39" t="s">
        <v>191</v>
      </c>
      <c r="T152" s="40"/>
      <c r="U152" s="39" t="s">
        <v>188</v>
      </c>
      <c r="V152" s="40"/>
      <c r="W152" s="39" t="s">
        <v>186</v>
      </c>
      <c r="X152" s="21"/>
      <c r="Y152" s="42" t="s">
        <v>195</v>
      </c>
    </row>
    <row r="153" spans="2:25" s="68" customFormat="1" ht="12" customHeight="1">
      <c r="B153" s="42" t="s">
        <v>194</v>
      </c>
      <c r="C153" s="40"/>
      <c r="D153" s="39" t="s">
        <v>184</v>
      </c>
      <c r="E153" s="40"/>
      <c r="F153" s="39" t="s">
        <v>189</v>
      </c>
      <c r="G153" s="40"/>
      <c r="H153" s="41" t="s">
        <v>185</v>
      </c>
      <c r="I153" s="21"/>
      <c r="J153" s="39" t="s">
        <v>192</v>
      </c>
      <c r="K153" s="21"/>
      <c r="L153" s="30"/>
      <c r="M153" s="43"/>
      <c r="N153" s="30"/>
      <c r="O153" s="30"/>
      <c r="P153" s="44"/>
      <c r="Q153" s="39" t="s">
        <v>192</v>
      </c>
      <c r="R153" s="40"/>
      <c r="S153" s="39" t="s">
        <v>185</v>
      </c>
      <c r="T153" s="40"/>
      <c r="U153" s="39" t="s">
        <v>189</v>
      </c>
      <c r="V153" s="40"/>
      <c r="W153" s="39" t="s">
        <v>184</v>
      </c>
      <c r="X153" s="21"/>
      <c r="Y153" s="42" t="s">
        <v>194</v>
      </c>
    </row>
    <row r="154" spans="2:25" s="68" customFormat="1" ht="2.25" customHeight="1">
      <c r="B154" s="45"/>
      <c r="C154" s="46"/>
      <c r="D154" s="47"/>
      <c r="E154" s="46"/>
      <c r="F154" s="47"/>
      <c r="G154" s="46"/>
      <c r="H154" s="47"/>
      <c r="I154" s="46"/>
      <c r="J154" s="47"/>
      <c r="K154" s="46"/>
      <c r="L154" s="48"/>
      <c r="M154" s="48"/>
      <c r="N154" s="48"/>
      <c r="O154" s="48"/>
      <c r="P154" s="48"/>
      <c r="Q154" s="45"/>
      <c r="R154" s="46"/>
      <c r="S154" s="47"/>
      <c r="T154" s="46"/>
      <c r="U154" s="47"/>
      <c r="V154" s="46"/>
      <c r="W154" s="47"/>
      <c r="X154" s="46"/>
      <c r="Y154" s="47"/>
    </row>
    <row r="155" spans="2:25" s="31" customFormat="1" ht="12" customHeight="1"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11" t="s">
        <v>40</v>
      </c>
      <c r="M155" s="111" t="s">
        <v>41</v>
      </c>
      <c r="N155" s="105"/>
      <c r="O155" s="108"/>
      <c r="P155" s="108"/>
      <c r="Q155" s="103">
        <f>J119</f>
        <v>20304</v>
      </c>
      <c r="R155" s="103"/>
      <c r="S155" s="103">
        <f>H119</f>
        <v>25199</v>
      </c>
      <c r="T155" s="103"/>
      <c r="U155" s="103">
        <f>F119</f>
        <v>61449</v>
      </c>
      <c r="V155" s="103"/>
      <c r="W155" s="103">
        <f>D119</f>
        <v>33334</v>
      </c>
      <c r="X155" s="103"/>
      <c r="Y155" s="103">
        <f>SUM(Q155:W155)</f>
        <v>140286</v>
      </c>
    </row>
    <row r="156" spans="2:25" s="77" customFormat="1" ht="12" customHeight="1">
      <c r="B156" s="72"/>
      <c r="C156" s="73"/>
      <c r="D156" s="72"/>
      <c r="E156" s="74"/>
      <c r="F156" s="72"/>
      <c r="G156" s="74"/>
      <c r="H156" s="72"/>
      <c r="I156" s="74"/>
      <c r="J156" s="72"/>
      <c r="K156" s="74"/>
      <c r="L156" s="76" t="s">
        <v>42</v>
      </c>
      <c r="M156" s="76" t="s">
        <v>43</v>
      </c>
      <c r="N156" s="109"/>
      <c r="O156" s="72"/>
      <c r="P156" s="73"/>
      <c r="Q156" s="72">
        <f>J120</f>
        <v>19910</v>
      </c>
      <c r="R156" s="73"/>
      <c r="S156" s="72">
        <f>H120</f>
        <v>22497</v>
      </c>
      <c r="T156" s="73"/>
      <c r="U156" s="72">
        <f>F120</f>
        <v>58204</v>
      </c>
      <c r="V156" s="73"/>
      <c r="W156" s="72">
        <f>D120</f>
        <v>29501</v>
      </c>
      <c r="X156" s="73"/>
      <c r="Y156" s="72">
        <f>SUM(Q156:W156)</f>
        <v>130112</v>
      </c>
    </row>
    <row r="157" spans="2:25" s="31" customFormat="1" ht="12" customHeight="1">
      <c r="B157" s="103">
        <f>SUM(D157:J157)</f>
        <v>115816</v>
      </c>
      <c r="C157" s="103"/>
      <c r="D157" s="103">
        <f>D158+D159</f>
        <v>24318</v>
      </c>
      <c r="E157" s="103"/>
      <c r="F157" s="103">
        <f>F158+F159</f>
        <v>56541</v>
      </c>
      <c r="G157" s="103"/>
      <c r="H157" s="103">
        <f>H158+H159</f>
        <v>21407</v>
      </c>
      <c r="I157" s="103"/>
      <c r="J157" s="103">
        <f>J158+J159</f>
        <v>13550</v>
      </c>
      <c r="K157" s="103"/>
      <c r="L157" s="79" t="s">
        <v>52</v>
      </c>
      <c r="M157" s="79" t="s">
        <v>53</v>
      </c>
      <c r="N157" s="79"/>
      <c r="O157" s="108"/>
      <c r="P157" s="108"/>
      <c r="Q157" s="103"/>
      <c r="R157" s="103"/>
      <c r="S157" s="103"/>
      <c r="T157" s="103"/>
      <c r="U157" s="103"/>
      <c r="V157" s="103"/>
      <c r="W157" s="103"/>
      <c r="X157" s="103"/>
      <c r="Y157" s="103"/>
    </row>
    <row r="158" spans="2:25" s="54" customFormat="1" ht="12" customHeight="1">
      <c r="B158" s="87">
        <f>SUM(D158:J158)</f>
        <v>65903</v>
      </c>
      <c r="C158" s="87"/>
      <c r="D158" s="87">
        <v>2293</v>
      </c>
      <c r="E158" s="87"/>
      <c r="F158" s="87">
        <v>46272</v>
      </c>
      <c r="G158" s="87"/>
      <c r="H158" s="87">
        <v>4953</v>
      </c>
      <c r="I158" s="87"/>
      <c r="J158" s="87">
        <v>12385</v>
      </c>
      <c r="K158" s="87"/>
      <c r="L158" s="114" t="s">
        <v>152</v>
      </c>
      <c r="M158" s="114"/>
      <c r="N158" s="113" t="s">
        <v>153</v>
      </c>
      <c r="O158" s="89"/>
      <c r="P158" s="89"/>
      <c r="Q158" s="87"/>
      <c r="R158" s="87"/>
      <c r="S158" s="87"/>
      <c r="T158" s="87"/>
      <c r="U158" s="87"/>
      <c r="V158" s="87"/>
      <c r="W158" s="87"/>
      <c r="X158" s="87"/>
      <c r="Y158" s="87"/>
    </row>
    <row r="159" spans="2:25" s="54" customFormat="1" ht="12" customHeight="1">
      <c r="B159" s="87">
        <f>SUM(D159:J159)</f>
        <v>49913</v>
      </c>
      <c r="C159" s="87"/>
      <c r="D159" s="87">
        <v>22025</v>
      </c>
      <c r="E159" s="87"/>
      <c r="F159" s="87">
        <v>10269</v>
      </c>
      <c r="G159" s="87"/>
      <c r="H159" s="87">
        <v>16454</v>
      </c>
      <c r="I159" s="87"/>
      <c r="J159" s="87">
        <v>1165</v>
      </c>
      <c r="K159" s="87"/>
      <c r="L159" s="114" t="s">
        <v>154</v>
      </c>
      <c r="M159" s="114"/>
      <c r="N159" s="114" t="s">
        <v>155</v>
      </c>
      <c r="O159" s="89"/>
      <c r="P159" s="89"/>
      <c r="Q159" s="87"/>
      <c r="R159" s="87"/>
      <c r="S159" s="87"/>
      <c r="T159" s="87"/>
      <c r="U159" s="87"/>
      <c r="V159" s="87"/>
      <c r="W159" s="87"/>
      <c r="X159" s="87"/>
      <c r="Y159" s="87"/>
    </row>
    <row r="160" spans="2:25" s="68" customFormat="1" ht="12" customHeight="1">
      <c r="B160" s="98">
        <f>SUM(D160:J160)</f>
        <v>24470</v>
      </c>
      <c r="C160" s="98"/>
      <c r="D160" s="98">
        <f>W155-D157</f>
        <v>9016</v>
      </c>
      <c r="E160" s="98"/>
      <c r="F160" s="98">
        <f>U155-F157</f>
        <v>4908</v>
      </c>
      <c r="G160" s="98"/>
      <c r="H160" s="98">
        <f>S155-H157</f>
        <v>3792</v>
      </c>
      <c r="I160" s="98"/>
      <c r="J160" s="98">
        <f>Q155-J157</f>
        <v>6754</v>
      </c>
      <c r="K160" s="103"/>
      <c r="L160" s="121" t="s">
        <v>54</v>
      </c>
      <c r="M160" s="128" t="s">
        <v>55</v>
      </c>
      <c r="N160" s="121"/>
      <c r="O160" s="108"/>
      <c r="P160" s="108"/>
      <c r="Q160" s="103"/>
      <c r="R160" s="103"/>
      <c r="S160" s="103"/>
      <c r="T160" s="103"/>
      <c r="U160" s="103"/>
      <c r="V160" s="103"/>
      <c r="W160" s="103"/>
      <c r="X160" s="103"/>
      <c r="Y160" s="103"/>
    </row>
    <row r="161" spans="2:56" s="67" customFormat="1" ht="12" customHeight="1" thickBot="1">
      <c r="B161" s="63">
        <f>SUM(D161:J161)</f>
        <v>14296</v>
      </c>
      <c r="C161" s="64"/>
      <c r="D161" s="63">
        <f>W156-D157</f>
        <v>5183</v>
      </c>
      <c r="E161" s="64"/>
      <c r="F161" s="63">
        <f>U156-F157</f>
        <v>1663</v>
      </c>
      <c r="G161" s="64"/>
      <c r="H161" s="63">
        <f>S156-H157</f>
        <v>1090</v>
      </c>
      <c r="I161" s="64"/>
      <c r="J161" s="63">
        <f>Q156-J157</f>
        <v>6360</v>
      </c>
      <c r="K161" s="64"/>
      <c r="L161" s="65" t="s">
        <v>56</v>
      </c>
      <c r="M161" s="65" t="s">
        <v>57</v>
      </c>
      <c r="N161" s="65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</row>
    <row r="162" spans="2:25" s="68" customFormat="1" ht="21" customHeight="1">
      <c r="B162" s="15" t="s">
        <v>173</v>
      </c>
      <c r="C162" s="15"/>
      <c r="D162" s="17"/>
      <c r="E162" s="18"/>
      <c r="F162" s="18"/>
      <c r="G162" s="18"/>
      <c r="H162" s="18"/>
      <c r="I162" s="18"/>
      <c r="J162" s="18"/>
      <c r="K162" s="18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s="68" customFormat="1" ht="3.75" customHeight="1">
      <c r="B163" s="20"/>
      <c r="C163" s="20"/>
      <c r="D163" s="20"/>
      <c r="E163" s="20"/>
      <c r="F163" s="20"/>
      <c r="G163" s="20"/>
      <c r="H163" s="20"/>
      <c r="I163" s="20"/>
      <c r="J163" s="20"/>
      <c r="K163" s="21"/>
      <c r="L163" s="22"/>
      <c r="M163" s="23"/>
      <c r="N163" s="24"/>
      <c r="O163" s="24"/>
      <c r="P163" s="25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s="68" customFormat="1" ht="12.75">
      <c r="B164" s="26" t="s">
        <v>7</v>
      </c>
      <c r="C164" s="27"/>
      <c r="D164" s="27"/>
      <c r="E164" s="27"/>
      <c r="F164" s="27"/>
      <c r="G164" s="27"/>
      <c r="H164" s="27"/>
      <c r="I164" s="27"/>
      <c r="J164" s="27"/>
      <c r="K164" s="21"/>
      <c r="L164" s="28" t="s">
        <v>6</v>
      </c>
      <c r="M164" s="29"/>
      <c r="N164" s="30" t="s">
        <v>72</v>
      </c>
      <c r="O164" s="30"/>
      <c r="P164" s="31"/>
      <c r="Q164" s="26" t="s">
        <v>16</v>
      </c>
      <c r="R164" s="27"/>
      <c r="S164" s="27"/>
      <c r="T164" s="27"/>
      <c r="U164" s="27"/>
      <c r="V164" s="27"/>
      <c r="W164" s="27"/>
      <c r="X164" s="27"/>
      <c r="Y164" s="26"/>
    </row>
    <row r="165" spans="2:25" s="68" customFormat="1" ht="2.25" customHeight="1">
      <c r="B165" s="32"/>
      <c r="C165" s="32"/>
      <c r="D165" s="32"/>
      <c r="E165" s="32"/>
      <c r="F165" s="32"/>
      <c r="G165" s="32"/>
      <c r="H165" s="32"/>
      <c r="I165" s="32"/>
      <c r="J165" s="32"/>
      <c r="K165" s="33"/>
      <c r="L165" s="27"/>
      <c r="M165" s="32"/>
      <c r="N165" s="27"/>
      <c r="O165" s="27"/>
      <c r="P165" s="31"/>
      <c r="Q165" s="31"/>
      <c r="R165" s="31"/>
      <c r="S165" s="31"/>
      <c r="T165" s="31"/>
      <c r="U165" s="31"/>
      <c r="V165" s="31"/>
      <c r="W165" s="31"/>
      <c r="X165" s="31"/>
      <c r="Y165" s="31"/>
    </row>
    <row r="166" spans="2:25" s="68" customFormat="1" ht="12.75">
      <c r="B166" s="34" t="s">
        <v>8</v>
      </c>
      <c r="C166" s="21"/>
      <c r="D166" s="35" t="s">
        <v>180</v>
      </c>
      <c r="E166" s="21"/>
      <c r="F166" s="35" t="s">
        <v>181</v>
      </c>
      <c r="G166" s="21"/>
      <c r="H166" s="35" t="s">
        <v>182</v>
      </c>
      <c r="I166" s="21"/>
      <c r="J166" s="35" t="s">
        <v>183</v>
      </c>
      <c r="K166" s="21"/>
      <c r="L166" s="34"/>
      <c r="M166" s="36"/>
      <c r="N166" s="34" t="s">
        <v>73</v>
      </c>
      <c r="O166" s="34"/>
      <c r="P166" s="31"/>
      <c r="Q166" s="35" t="s">
        <v>183</v>
      </c>
      <c r="R166" s="21"/>
      <c r="S166" s="35" t="s">
        <v>182</v>
      </c>
      <c r="T166" s="21"/>
      <c r="U166" s="35" t="s">
        <v>181</v>
      </c>
      <c r="V166" s="21"/>
      <c r="W166" s="35" t="s">
        <v>180</v>
      </c>
      <c r="X166" s="21"/>
      <c r="Y166" s="34" t="s">
        <v>8</v>
      </c>
    </row>
    <row r="167" spans="2:25" s="68" customFormat="1" ht="2.25" customHeight="1">
      <c r="B167" s="36"/>
      <c r="C167" s="21"/>
      <c r="D167" s="21"/>
      <c r="E167" s="21"/>
      <c r="F167" s="21"/>
      <c r="G167" s="21"/>
      <c r="H167" s="21"/>
      <c r="I167" s="21"/>
      <c r="J167" s="21"/>
      <c r="K167" s="21"/>
      <c r="L167" s="34"/>
      <c r="M167" s="36"/>
      <c r="N167" s="34"/>
      <c r="O167" s="34"/>
      <c r="P167" s="37"/>
      <c r="Q167" s="21"/>
      <c r="R167" s="21"/>
      <c r="S167" s="21"/>
      <c r="T167" s="21"/>
      <c r="U167" s="21"/>
      <c r="V167" s="21"/>
      <c r="W167" s="21"/>
      <c r="X167" s="21"/>
      <c r="Y167" s="36"/>
    </row>
    <row r="168" spans="2:25" s="68" customFormat="1" ht="12.75">
      <c r="B168" s="38" t="s">
        <v>9</v>
      </c>
      <c r="C168" s="21"/>
      <c r="D168" s="39" t="s">
        <v>9</v>
      </c>
      <c r="E168" s="40"/>
      <c r="F168" s="39" t="s">
        <v>187</v>
      </c>
      <c r="G168" s="21"/>
      <c r="H168" s="41" t="s">
        <v>190</v>
      </c>
      <c r="I168" s="21"/>
      <c r="J168" s="35" t="s">
        <v>193</v>
      </c>
      <c r="K168" s="21"/>
      <c r="L168" s="34"/>
      <c r="M168" s="36"/>
      <c r="N168" s="34"/>
      <c r="O168" s="34"/>
      <c r="P168" s="37"/>
      <c r="Q168" s="35" t="s">
        <v>193</v>
      </c>
      <c r="R168" s="21"/>
      <c r="S168" s="41" t="s">
        <v>190</v>
      </c>
      <c r="T168" s="40"/>
      <c r="U168" s="39" t="s">
        <v>187</v>
      </c>
      <c r="V168" s="21"/>
      <c r="W168" s="39" t="s">
        <v>9</v>
      </c>
      <c r="X168" s="21"/>
      <c r="Y168" s="38" t="s">
        <v>9</v>
      </c>
    </row>
    <row r="169" spans="2:25" s="68" customFormat="1" ht="12.75">
      <c r="B169" s="42" t="s">
        <v>195</v>
      </c>
      <c r="C169" s="40"/>
      <c r="D169" s="39" t="s">
        <v>186</v>
      </c>
      <c r="E169" s="40"/>
      <c r="F169" s="39" t="s">
        <v>188</v>
      </c>
      <c r="G169" s="40"/>
      <c r="H169" s="41" t="s">
        <v>191</v>
      </c>
      <c r="I169" s="21"/>
      <c r="J169" s="39" t="s">
        <v>213</v>
      </c>
      <c r="K169" s="21"/>
      <c r="L169" s="30"/>
      <c r="M169" s="43"/>
      <c r="N169" s="30"/>
      <c r="O169" s="30"/>
      <c r="P169" s="44"/>
      <c r="Q169" s="39" t="s">
        <v>213</v>
      </c>
      <c r="R169" s="40"/>
      <c r="S169" s="39" t="s">
        <v>191</v>
      </c>
      <c r="T169" s="40"/>
      <c r="U169" s="39" t="s">
        <v>188</v>
      </c>
      <c r="V169" s="40"/>
      <c r="W169" s="39" t="s">
        <v>186</v>
      </c>
      <c r="X169" s="21"/>
      <c r="Y169" s="42" t="s">
        <v>195</v>
      </c>
    </row>
    <row r="170" spans="2:25" s="68" customFormat="1" ht="12" customHeight="1">
      <c r="B170" s="42" t="s">
        <v>194</v>
      </c>
      <c r="C170" s="40"/>
      <c r="D170" s="39" t="s">
        <v>184</v>
      </c>
      <c r="E170" s="40"/>
      <c r="F170" s="39" t="s">
        <v>189</v>
      </c>
      <c r="G170" s="40"/>
      <c r="H170" s="41" t="s">
        <v>185</v>
      </c>
      <c r="I170" s="21"/>
      <c r="J170" s="39" t="s">
        <v>192</v>
      </c>
      <c r="K170" s="21"/>
      <c r="L170" s="30"/>
      <c r="M170" s="43"/>
      <c r="N170" s="30"/>
      <c r="O170" s="30"/>
      <c r="P170" s="44"/>
      <c r="Q170" s="39" t="s">
        <v>192</v>
      </c>
      <c r="R170" s="40"/>
      <c r="S170" s="39" t="s">
        <v>185</v>
      </c>
      <c r="T170" s="40"/>
      <c r="U170" s="39" t="s">
        <v>189</v>
      </c>
      <c r="V170" s="40"/>
      <c r="W170" s="39" t="s">
        <v>184</v>
      </c>
      <c r="X170" s="21"/>
      <c r="Y170" s="42" t="s">
        <v>194</v>
      </c>
    </row>
    <row r="171" spans="2:25" s="68" customFormat="1" ht="2.25" customHeight="1">
      <c r="B171" s="45"/>
      <c r="C171" s="46"/>
      <c r="D171" s="47"/>
      <c r="E171" s="46"/>
      <c r="F171" s="47"/>
      <c r="G171" s="46"/>
      <c r="H171" s="47"/>
      <c r="I171" s="46"/>
      <c r="J171" s="47"/>
      <c r="K171" s="46"/>
      <c r="L171" s="48"/>
      <c r="M171" s="48"/>
      <c r="N171" s="48"/>
      <c r="O171" s="48"/>
      <c r="P171" s="48"/>
      <c r="Q171" s="45"/>
      <c r="R171" s="46"/>
      <c r="S171" s="47"/>
      <c r="T171" s="46"/>
      <c r="U171" s="47"/>
      <c r="V171" s="46"/>
      <c r="W171" s="47"/>
      <c r="X171" s="46"/>
      <c r="Y171" s="47"/>
    </row>
    <row r="172" spans="2:25" s="68" customFormat="1" ht="12" customHeight="1"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4" t="s">
        <v>46</v>
      </c>
      <c r="M172" s="111" t="s">
        <v>47</v>
      </c>
      <c r="N172" s="106"/>
      <c r="O172" s="108"/>
      <c r="P172" s="108"/>
      <c r="Q172" s="103">
        <f>J143</f>
        <v>7919</v>
      </c>
      <c r="R172" s="103"/>
      <c r="S172" s="103">
        <f>H143</f>
        <v>20246</v>
      </c>
      <c r="T172" s="103"/>
      <c r="U172" s="103">
        <f>F143</f>
        <v>15177</v>
      </c>
      <c r="V172" s="103"/>
      <c r="W172" s="103">
        <f>D143</f>
        <v>31041</v>
      </c>
      <c r="X172" s="103"/>
      <c r="Y172" s="103">
        <f>SUM(Q172:W172)</f>
        <v>74383</v>
      </c>
    </row>
    <row r="173" spans="2:25" s="77" customFormat="1" ht="12" customHeight="1">
      <c r="B173" s="72"/>
      <c r="C173" s="73"/>
      <c r="D173" s="72"/>
      <c r="E173" s="74"/>
      <c r="F173" s="72"/>
      <c r="G173" s="74"/>
      <c r="H173" s="72"/>
      <c r="I173" s="74"/>
      <c r="J173" s="72"/>
      <c r="K173" s="74"/>
      <c r="L173" s="76" t="s">
        <v>48</v>
      </c>
      <c r="M173" s="76" t="s">
        <v>49</v>
      </c>
      <c r="N173" s="109"/>
      <c r="O173" s="72"/>
      <c r="P173" s="73"/>
      <c r="Q173" s="72">
        <f>J144</f>
        <v>7525</v>
      </c>
      <c r="R173" s="73"/>
      <c r="S173" s="72">
        <f>H144</f>
        <v>17544</v>
      </c>
      <c r="T173" s="73"/>
      <c r="U173" s="72">
        <f>F144</f>
        <v>11932</v>
      </c>
      <c r="V173" s="73"/>
      <c r="W173" s="72">
        <f>D144</f>
        <v>27208</v>
      </c>
      <c r="X173" s="73"/>
      <c r="Y173" s="72">
        <f>SUM(Q173:W173)</f>
        <v>64209</v>
      </c>
    </row>
    <row r="174" spans="2:25" s="68" customFormat="1" ht="12" customHeight="1">
      <c r="B174" s="103">
        <f>SUM(D174:J174)</f>
        <v>49913</v>
      </c>
      <c r="C174" s="103"/>
      <c r="D174" s="103">
        <f>D175</f>
        <v>22025</v>
      </c>
      <c r="E174" s="103"/>
      <c r="F174" s="103">
        <f>F175</f>
        <v>10269</v>
      </c>
      <c r="G174" s="103"/>
      <c r="H174" s="103">
        <f>H175</f>
        <v>16454</v>
      </c>
      <c r="I174" s="103"/>
      <c r="J174" s="103">
        <f>J175</f>
        <v>1165</v>
      </c>
      <c r="K174" s="103"/>
      <c r="L174" s="79" t="s">
        <v>50</v>
      </c>
      <c r="M174" s="79" t="s">
        <v>51</v>
      </c>
      <c r="N174" s="79"/>
      <c r="O174" s="108"/>
      <c r="P174" s="108"/>
      <c r="Q174" s="103"/>
      <c r="R174" s="103"/>
      <c r="S174" s="103"/>
      <c r="T174" s="103"/>
      <c r="U174" s="103"/>
      <c r="V174" s="103"/>
      <c r="W174" s="103"/>
      <c r="X174" s="103"/>
      <c r="Y174" s="103"/>
    </row>
    <row r="175" spans="2:25" s="93" customFormat="1" ht="12" customHeight="1">
      <c r="B175" s="87">
        <f>SUM(D175:J175)</f>
        <v>49913</v>
      </c>
      <c r="C175" s="87"/>
      <c r="D175" s="87">
        <v>22025</v>
      </c>
      <c r="E175" s="87"/>
      <c r="F175" s="87">
        <v>10269</v>
      </c>
      <c r="G175" s="87"/>
      <c r="H175" s="87">
        <v>16454</v>
      </c>
      <c r="I175" s="87"/>
      <c r="J175" s="87">
        <v>1165</v>
      </c>
      <c r="K175" s="87"/>
      <c r="L175" s="112" t="s">
        <v>156</v>
      </c>
      <c r="M175" s="113"/>
      <c r="N175" s="114" t="s">
        <v>157</v>
      </c>
      <c r="O175" s="114"/>
      <c r="P175" s="89"/>
      <c r="Q175" s="87"/>
      <c r="R175" s="87"/>
      <c r="S175" s="87"/>
      <c r="T175" s="87"/>
      <c r="U175" s="87"/>
      <c r="V175" s="87"/>
      <c r="W175" s="87"/>
      <c r="X175" s="87"/>
      <c r="Y175" s="87"/>
    </row>
    <row r="176" spans="2:25" s="68" customFormat="1" ht="12" customHeight="1">
      <c r="B176" s="98">
        <f>SUM(D176:J176)</f>
        <v>24470</v>
      </c>
      <c r="C176" s="98"/>
      <c r="D176" s="98">
        <f>W172-D174</f>
        <v>9016</v>
      </c>
      <c r="E176" s="98"/>
      <c r="F176" s="98">
        <f>U172-F174</f>
        <v>4908</v>
      </c>
      <c r="G176" s="98"/>
      <c r="H176" s="98">
        <f>S172-H174</f>
        <v>3792</v>
      </c>
      <c r="I176" s="98"/>
      <c r="J176" s="98">
        <f>Q172-J174</f>
        <v>6754</v>
      </c>
      <c r="K176" s="103"/>
      <c r="L176" s="122" t="s">
        <v>54</v>
      </c>
      <c r="M176" s="128" t="s">
        <v>55</v>
      </c>
      <c r="N176" s="122"/>
      <c r="O176" s="108"/>
      <c r="P176" s="108"/>
      <c r="Q176" s="103"/>
      <c r="R176" s="103"/>
      <c r="S176" s="103"/>
      <c r="T176" s="103"/>
      <c r="U176" s="103"/>
      <c r="V176" s="103"/>
      <c r="W176" s="103"/>
      <c r="X176" s="103"/>
      <c r="Y176" s="103"/>
    </row>
    <row r="177" spans="2:56" s="67" customFormat="1" ht="12" customHeight="1" thickBot="1">
      <c r="B177" s="63">
        <f>SUM(D177:J177)</f>
        <v>14296</v>
      </c>
      <c r="C177" s="64"/>
      <c r="D177" s="63">
        <f>W173-D174</f>
        <v>5183</v>
      </c>
      <c r="E177" s="64"/>
      <c r="F177" s="63">
        <f>U173-F174</f>
        <v>1663</v>
      </c>
      <c r="G177" s="64"/>
      <c r="H177" s="63">
        <f>S173-H174</f>
        <v>1090</v>
      </c>
      <c r="I177" s="64"/>
      <c r="J177" s="63">
        <f>Q173-J174</f>
        <v>6360</v>
      </c>
      <c r="K177" s="64"/>
      <c r="L177" s="65" t="s">
        <v>56</v>
      </c>
      <c r="M177" s="65" t="s">
        <v>57</v>
      </c>
      <c r="N177" s="65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</row>
    <row r="178" spans="2:25" s="68" customFormat="1" ht="18">
      <c r="B178" s="14" t="s">
        <v>27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2:25" s="68" customFormat="1" ht="21" customHeight="1">
      <c r="B179" s="15" t="s">
        <v>28</v>
      </c>
      <c r="C179" s="15"/>
      <c r="D179" s="17"/>
      <c r="E179" s="18"/>
      <c r="F179" s="18"/>
      <c r="G179" s="18"/>
      <c r="H179" s="18"/>
      <c r="I179" s="18"/>
      <c r="J179" s="18"/>
      <c r="K179" s="18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2:25" s="68" customFormat="1" ht="3.75" customHeight="1">
      <c r="B180" s="20"/>
      <c r="C180" s="20"/>
      <c r="D180" s="20"/>
      <c r="E180" s="20"/>
      <c r="F180" s="20"/>
      <c r="G180" s="20"/>
      <c r="H180" s="20"/>
      <c r="I180" s="20"/>
      <c r="J180" s="20"/>
      <c r="K180" s="21"/>
      <c r="L180" s="22"/>
      <c r="M180" s="23"/>
      <c r="N180" s="24"/>
      <c r="O180" s="24"/>
      <c r="P180" s="25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2:25" s="68" customFormat="1" ht="12.75">
      <c r="B181" s="26" t="s">
        <v>29</v>
      </c>
      <c r="C181" s="27"/>
      <c r="D181" s="27"/>
      <c r="E181" s="27"/>
      <c r="F181" s="27"/>
      <c r="G181" s="27"/>
      <c r="H181" s="27"/>
      <c r="I181" s="27"/>
      <c r="J181" s="27"/>
      <c r="K181" s="21"/>
      <c r="L181" s="28" t="s">
        <v>6</v>
      </c>
      <c r="M181" s="29"/>
      <c r="N181" s="30" t="s">
        <v>72</v>
      </c>
      <c r="O181" s="30"/>
      <c r="P181" s="31"/>
      <c r="Q181" s="34" t="s">
        <v>30</v>
      </c>
      <c r="R181" s="27"/>
      <c r="S181" s="27"/>
      <c r="T181" s="27"/>
      <c r="U181" s="27"/>
      <c r="V181" s="27"/>
      <c r="W181" s="27"/>
      <c r="X181" s="27"/>
      <c r="Y181" s="129"/>
    </row>
    <row r="182" spans="2:25" s="68" customFormat="1" ht="2.25" customHeight="1">
      <c r="B182" s="32"/>
      <c r="C182" s="32"/>
      <c r="D182" s="32"/>
      <c r="E182" s="32"/>
      <c r="F182" s="32"/>
      <c r="G182" s="32"/>
      <c r="H182" s="32"/>
      <c r="I182" s="32"/>
      <c r="J182" s="32"/>
      <c r="K182" s="33"/>
      <c r="L182" s="27"/>
      <c r="M182" s="32"/>
      <c r="N182" s="27"/>
      <c r="O182" s="27"/>
      <c r="P182" s="31"/>
      <c r="Q182" s="31"/>
      <c r="R182" s="31"/>
      <c r="S182" s="31"/>
      <c r="T182" s="31"/>
      <c r="U182" s="31"/>
      <c r="V182" s="31"/>
      <c r="W182" s="31"/>
      <c r="X182" s="31"/>
      <c r="Y182" s="31"/>
    </row>
    <row r="183" spans="2:25" s="68" customFormat="1" ht="12.75">
      <c r="B183" s="34" t="s">
        <v>8</v>
      </c>
      <c r="C183" s="21"/>
      <c r="D183" s="35" t="s">
        <v>180</v>
      </c>
      <c r="E183" s="21"/>
      <c r="F183" s="35" t="s">
        <v>181</v>
      </c>
      <c r="G183" s="21"/>
      <c r="H183" s="35" t="s">
        <v>182</v>
      </c>
      <c r="I183" s="21"/>
      <c r="J183" s="35" t="s">
        <v>183</v>
      </c>
      <c r="K183" s="21"/>
      <c r="L183" s="34"/>
      <c r="M183" s="36"/>
      <c r="N183" s="34" t="s">
        <v>73</v>
      </c>
      <c r="O183" s="34"/>
      <c r="P183" s="31"/>
      <c r="Q183" s="35" t="s">
        <v>183</v>
      </c>
      <c r="R183" s="21"/>
      <c r="S183" s="35" t="s">
        <v>182</v>
      </c>
      <c r="T183" s="21"/>
      <c r="U183" s="35" t="s">
        <v>181</v>
      </c>
      <c r="V183" s="21"/>
      <c r="W183" s="35" t="s">
        <v>180</v>
      </c>
      <c r="X183" s="21"/>
      <c r="Y183" s="34" t="s">
        <v>8</v>
      </c>
    </row>
    <row r="184" spans="2:25" s="68" customFormat="1" ht="2.25" customHeight="1">
      <c r="B184" s="36"/>
      <c r="C184" s="21"/>
      <c r="D184" s="21"/>
      <c r="E184" s="21"/>
      <c r="F184" s="21"/>
      <c r="G184" s="21"/>
      <c r="H184" s="21"/>
      <c r="I184" s="21"/>
      <c r="J184" s="21"/>
      <c r="K184" s="21"/>
      <c r="L184" s="34"/>
      <c r="M184" s="36"/>
      <c r="N184" s="34"/>
      <c r="O184" s="34"/>
      <c r="P184" s="37"/>
      <c r="Q184" s="21"/>
      <c r="R184" s="21"/>
      <c r="S184" s="21"/>
      <c r="T184" s="21"/>
      <c r="U184" s="21"/>
      <c r="V184" s="21"/>
      <c r="W184" s="21"/>
      <c r="X184" s="21"/>
      <c r="Y184" s="36"/>
    </row>
    <row r="185" spans="2:25" s="68" customFormat="1" ht="12.75">
      <c r="B185" s="38" t="s">
        <v>9</v>
      </c>
      <c r="C185" s="21"/>
      <c r="D185" s="39" t="s">
        <v>9</v>
      </c>
      <c r="E185" s="40"/>
      <c r="F185" s="39" t="s">
        <v>187</v>
      </c>
      <c r="G185" s="21"/>
      <c r="H185" s="41" t="s">
        <v>190</v>
      </c>
      <c r="I185" s="21"/>
      <c r="J185" s="35" t="s">
        <v>193</v>
      </c>
      <c r="K185" s="21"/>
      <c r="L185" s="34"/>
      <c r="M185" s="36"/>
      <c r="N185" s="34"/>
      <c r="O185" s="34"/>
      <c r="P185" s="37"/>
      <c r="Q185" s="35" t="s">
        <v>193</v>
      </c>
      <c r="R185" s="21"/>
      <c r="S185" s="41" t="s">
        <v>190</v>
      </c>
      <c r="T185" s="40"/>
      <c r="U185" s="39" t="s">
        <v>187</v>
      </c>
      <c r="V185" s="21"/>
      <c r="W185" s="39" t="s">
        <v>9</v>
      </c>
      <c r="X185" s="21"/>
      <c r="Y185" s="38" t="s">
        <v>9</v>
      </c>
    </row>
    <row r="186" spans="2:25" s="68" customFormat="1" ht="12.75">
      <c r="B186" s="42" t="s">
        <v>195</v>
      </c>
      <c r="C186" s="40"/>
      <c r="D186" s="39" t="s">
        <v>186</v>
      </c>
      <c r="E186" s="40"/>
      <c r="F186" s="39" t="s">
        <v>188</v>
      </c>
      <c r="G186" s="40"/>
      <c r="H186" s="41" t="s">
        <v>191</v>
      </c>
      <c r="I186" s="21"/>
      <c r="J186" s="39" t="s">
        <v>213</v>
      </c>
      <c r="K186" s="21"/>
      <c r="L186" s="30"/>
      <c r="M186" s="43"/>
      <c r="N186" s="30"/>
      <c r="O186" s="30"/>
      <c r="P186" s="44"/>
      <c r="Q186" s="39" t="s">
        <v>213</v>
      </c>
      <c r="R186" s="40"/>
      <c r="S186" s="39" t="s">
        <v>191</v>
      </c>
      <c r="T186" s="40"/>
      <c r="U186" s="39" t="s">
        <v>188</v>
      </c>
      <c r="V186" s="40"/>
      <c r="W186" s="39" t="s">
        <v>186</v>
      </c>
      <c r="X186" s="21"/>
      <c r="Y186" s="42" t="s">
        <v>195</v>
      </c>
    </row>
    <row r="187" spans="2:25" s="68" customFormat="1" ht="12" customHeight="1">
      <c r="B187" s="42" t="s">
        <v>194</v>
      </c>
      <c r="C187" s="40"/>
      <c r="D187" s="39" t="s">
        <v>184</v>
      </c>
      <c r="E187" s="40"/>
      <c r="F187" s="39" t="s">
        <v>189</v>
      </c>
      <c r="G187" s="40"/>
      <c r="H187" s="41" t="s">
        <v>185</v>
      </c>
      <c r="I187" s="21"/>
      <c r="J187" s="39" t="s">
        <v>192</v>
      </c>
      <c r="K187" s="21"/>
      <c r="L187" s="30"/>
      <c r="M187" s="43"/>
      <c r="N187" s="30"/>
      <c r="O187" s="30"/>
      <c r="P187" s="44"/>
      <c r="Q187" s="39" t="s">
        <v>192</v>
      </c>
      <c r="R187" s="40"/>
      <c r="S187" s="39" t="s">
        <v>185</v>
      </c>
      <c r="T187" s="40"/>
      <c r="U187" s="39" t="s">
        <v>189</v>
      </c>
      <c r="V187" s="40"/>
      <c r="W187" s="39" t="s">
        <v>184</v>
      </c>
      <c r="X187" s="21"/>
      <c r="Y187" s="42" t="s">
        <v>194</v>
      </c>
    </row>
    <row r="188" spans="2:25" s="68" customFormat="1" ht="2.25" customHeight="1">
      <c r="B188" s="45"/>
      <c r="C188" s="46"/>
      <c r="D188" s="47"/>
      <c r="E188" s="46"/>
      <c r="F188" s="47"/>
      <c r="G188" s="46"/>
      <c r="H188" s="47"/>
      <c r="I188" s="46"/>
      <c r="J188" s="47"/>
      <c r="K188" s="46"/>
      <c r="L188" s="48"/>
      <c r="M188" s="48"/>
      <c r="N188" s="48"/>
      <c r="O188" s="48"/>
      <c r="P188" s="48"/>
      <c r="Q188" s="45"/>
      <c r="R188" s="46"/>
      <c r="S188" s="47"/>
      <c r="T188" s="46"/>
      <c r="U188" s="47"/>
      <c r="V188" s="46"/>
      <c r="W188" s="47"/>
      <c r="X188" s="46"/>
      <c r="Y188" s="47"/>
    </row>
    <row r="189" spans="2:25" s="77" customFormat="1" ht="12" customHeight="1">
      <c r="B189" s="72"/>
      <c r="C189" s="73"/>
      <c r="D189" s="72"/>
      <c r="E189" s="74"/>
      <c r="F189" s="72"/>
      <c r="G189" s="74"/>
      <c r="H189" s="72"/>
      <c r="I189" s="74"/>
      <c r="J189" s="72"/>
      <c r="K189" s="74"/>
      <c r="L189" s="76" t="s">
        <v>56</v>
      </c>
      <c r="M189" s="76" t="s">
        <v>57</v>
      </c>
      <c r="N189" s="109"/>
      <c r="O189" s="72"/>
      <c r="P189" s="73"/>
      <c r="Q189" s="72">
        <f>J177</f>
        <v>6360</v>
      </c>
      <c r="R189" s="73"/>
      <c r="S189" s="72">
        <f>H177</f>
        <v>1090</v>
      </c>
      <c r="T189" s="73"/>
      <c r="U189" s="72">
        <f>F177</f>
        <v>1663</v>
      </c>
      <c r="V189" s="73"/>
      <c r="W189" s="72">
        <f>D177</f>
        <v>5183</v>
      </c>
      <c r="X189" s="73"/>
      <c r="Y189" s="72">
        <f>SUM(Q189:W189)</f>
        <v>14296</v>
      </c>
    </row>
    <row r="190" spans="2:25" s="37" customFormat="1" ht="12" customHeight="1"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79" t="s">
        <v>58</v>
      </c>
      <c r="M190" s="79" t="s">
        <v>59</v>
      </c>
      <c r="N190" s="79"/>
      <c r="O190" s="108"/>
      <c r="P190" s="108"/>
      <c r="Q190" s="103">
        <f>Q191+Q192+Q193</f>
        <v>-387</v>
      </c>
      <c r="R190" s="103"/>
      <c r="S190" s="103">
        <f>S191+S192+S193</f>
        <v>3939</v>
      </c>
      <c r="T190" s="103"/>
      <c r="U190" s="103">
        <f>U191+U192+U193</f>
        <v>6028</v>
      </c>
      <c r="V190" s="103"/>
      <c r="W190" s="103">
        <f>W191+W192+W193</f>
        <v>84</v>
      </c>
      <c r="X190" s="103"/>
      <c r="Y190" s="103">
        <f>Y191+Y192+Y193</f>
        <v>4526</v>
      </c>
    </row>
    <row r="191" spans="2:25" s="126" customFormat="1" ht="12" customHeight="1"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114" t="s">
        <v>158</v>
      </c>
      <c r="M191" s="114"/>
      <c r="N191" s="113" t="s">
        <v>159</v>
      </c>
      <c r="O191" s="89"/>
      <c r="P191" s="89"/>
      <c r="Q191" s="87">
        <v>0</v>
      </c>
      <c r="R191" s="87"/>
      <c r="S191" s="87">
        <v>1163</v>
      </c>
      <c r="T191" s="87"/>
      <c r="U191" s="87">
        <v>1341</v>
      </c>
      <c r="V191" s="87"/>
      <c r="W191" s="87">
        <v>14</v>
      </c>
      <c r="X191" s="87"/>
      <c r="Y191" s="87">
        <v>2518</v>
      </c>
    </row>
    <row r="192" spans="2:25" s="126" customFormat="1" ht="12" customHeight="1"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114" t="s">
        <v>160</v>
      </c>
      <c r="M192" s="114"/>
      <c r="N192" s="114" t="s">
        <v>161</v>
      </c>
      <c r="O192" s="89"/>
      <c r="P192" s="89"/>
      <c r="Q192" s="87">
        <v>48</v>
      </c>
      <c r="R192" s="87"/>
      <c r="S192" s="87">
        <v>513</v>
      </c>
      <c r="T192" s="87"/>
      <c r="U192" s="87">
        <v>2487</v>
      </c>
      <c r="V192" s="87"/>
      <c r="W192" s="87">
        <v>1574</v>
      </c>
      <c r="X192" s="87"/>
      <c r="Y192" s="87">
        <v>4622</v>
      </c>
    </row>
    <row r="193" spans="2:25" s="93" customFormat="1" ht="12" customHeight="1">
      <c r="B193" s="91"/>
      <c r="C193" s="55"/>
      <c r="D193" s="91"/>
      <c r="E193" s="53"/>
      <c r="F193" s="91"/>
      <c r="G193" s="53"/>
      <c r="H193" s="91"/>
      <c r="I193" s="53"/>
      <c r="J193" s="91"/>
      <c r="K193" s="53"/>
      <c r="L193" s="92" t="s">
        <v>162</v>
      </c>
      <c r="M193" s="92"/>
      <c r="N193" s="92" t="s">
        <v>163</v>
      </c>
      <c r="O193" s="91"/>
      <c r="P193" s="55"/>
      <c r="Q193" s="91">
        <v>-435</v>
      </c>
      <c r="R193" s="55"/>
      <c r="S193" s="91">
        <v>2263</v>
      </c>
      <c r="T193" s="55"/>
      <c r="U193" s="91">
        <v>2200</v>
      </c>
      <c r="V193" s="55"/>
      <c r="W193" s="91">
        <v>-1504</v>
      </c>
      <c r="X193" s="55"/>
      <c r="Y193" s="91">
        <v>-2614</v>
      </c>
    </row>
    <row r="194" spans="2:56" s="131" customFormat="1" ht="12" customHeight="1"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79" t="s">
        <v>58</v>
      </c>
      <c r="M194" s="79" t="s">
        <v>60</v>
      </c>
      <c r="N194" s="79"/>
      <c r="O194" s="108"/>
      <c r="P194" s="108"/>
      <c r="Q194" s="103">
        <f>Q195+Q196+Q197</f>
        <v>-84</v>
      </c>
      <c r="R194" s="103"/>
      <c r="S194" s="103">
        <f>S195+S196+S197</f>
        <v>-852</v>
      </c>
      <c r="T194" s="103"/>
      <c r="U194" s="103">
        <f>U195+U196+U197</f>
        <v>-6203</v>
      </c>
      <c r="V194" s="103"/>
      <c r="W194" s="103">
        <f>W195+W196+W197</f>
        <v>-7722</v>
      </c>
      <c r="X194" s="103"/>
      <c r="Y194" s="103">
        <f>Y195+Y196+Y197</f>
        <v>-9723</v>
      </c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0"/>
      <c r="AY194" s="130"/>
      <c r="AZ194" s="130"/>
      <c r="BA194" s="130"/>
      <c r="BB194" s="130"/>
      <c r="BC194" s="130"/>
      <c r="BD194" s="130"/>
    </row>
    <row r="195" spans="2:56" s="56" customFormat="1" ht="12" customHeight="1"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114" t="s">
        <v>158</v>
      </c>
      <c r="M195" s="113"/>
      <c r="N195" s="114" t="s">
        <v>159</v>
      </c>
      <c r="O195" s="89"/>
      <c r="P195" s="89"/>
      <c r="Q195" s="87">
        <v>0</v>
      </c>
      <c r="R195" s="87"/>
      <c r="S195" s="87">
        <v>0</v>
      </c>
      <c r="T195" s="87"/>
      <c r="U195" s="87">
        <v>0</v>
      </c>
      <c r="V195" s="87"/>
      <c r="W195" s="87">
        <v>0</v>
      </c>
      <c r="X195" s="87"/>
      <c r="Y195" s="87">
        <v>0</v>
      </c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</row>
    <row r="196" spans="2:25" s="132" customFormat="1" ht="12" customHeight="1"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114" t="s">
        <v>160</v>
      </c>
      <c r="M196" s="114"/>
      <c r="N196" s="114" t="s">
        <v>161</v>
      </c>
      <c r="O196" s="89"/>
      <c r="P196" s="89"/>
      <c r="Q196" s="87">
        <v>-1</v>
      </c>
      <c r="R196" s="87"/>
      <c r="S196" s="87">
        <v>-657</v>
      </c>
      <c r="T196" s="87"/>
      <c r="U196" s="87">
        <v>-4196</v>
      </c>
      <c r="V196" s="87"/>
      <c r="W196" s="87">
        <v>-2974</v>
      </c>
      <c r="X196" s="87"/>
      <c r="Y196" s="87">
        <v>-7828</v>
      </c>
    </row>
    <row r="197" spans="2:25" s="93" customFormat="1" ht="12" customHeight="1"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114" t="s">
        <v>162</v>
      </c>
      <c r="M197" s="114"/>
      <c r="N197" s="114" t="s">
        <v>174</v>
      </c>
      <c r="O197" s="89"/>
      <c r="P197" s="89"/>
      <c r="Q197" s="87">
        <v>-83</v>
      </c>
      <c r="R197" s="87"/>
      <c r="S197" s="87">
        <v>-195</v>
      </c>
      <c r="T197" s="87"/>
      <c r="U197" s="87">
        <v>-2007</v>
      </c>
      <c r="V197" s="87"/>
      <c r="W197" s="87">
        <v>-4748</v>
      </c>
      <c r="X197" s="87"/>
      <c r="Y197" s="87">
        <v>-1895</v>
      </c>
    </row>
    <row r="198" spans="2:25" s="68" customFormat="1" ht="12" customHeight="1">
      <c r="B198" s="133">
        <f>SUM(D198:J198)</f>
        <v>9099</v>
      </c>
      <c r="C198" s="133"/>
      <c r="D198" s="133">
        <f>W189+W190+W194</f>
        <v>-2455</v>
      </c>
      <c r="E198" s="133"/>
      <c r="F198" s="133">
        <f>U189+U190+U194</f>
        <v>1488</v>
      </c>
      <c r="G198" s="133"/>
      <c r="H198" s="133">
        <f>S189+S190+S194</f>
        <v>4177</v>
      </c>
      <c r="I198" s="133"/>
      <c r="J198" s="133">
        <f>Q189+Q190+Q194</f>
        <v>5889</v>
      </c>
      <c r="K198" s="103"/>
      <c r="L198" s="134" t="s">
        <v>61</v>
      </c>
      <c r="M198" s="134" t="s">
        <v>164</v>
      </c>
      <c r="N198" s="134"/>
      <c r="O198" s="108"/>
      <c r="P198" s="108"/>
      <c r="Q198" s="103"/>
      <c r="R198" s="103"/>
      <c r="S198" s="103"/>
      <c r="T198" s="103"/>
      <c r="U198" s="103"/>
      <c r="V198" s="103"/>
      <c r="W198" s="103"/>
      <c r="X198" s="103"/>
      <c r="Y198" s="103"/>
    </row>
    <row r="199" spans="2:25" s="68" customFormat="1" ht="12" customHeight="1"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35"/>
      <c r="M199" s="135" t="s">
        <v>165</v>
      </c>
      <c r="N199" s="135"/>
      <c r="O199" s="108"/>
      <c r="P199" s="108"/>
      <c r="Q199" s="103"/>
      <c r="R199" s="103"/>
      <c r="S199" s="103"/>
      <c r="T199" s="103"/>
      <c r="U199" s="103"/>
      <c r="V199" s="103"/>
      <c r="W199" s="103"/>
      <c r="X199" s="103"/>
      <c r="Y199" s="103"/>
    </row>
    <row r="200" spans="2:56" s="67" customFormat="1" ht="12" customHeight="1" thickBot="1">
      <c r="B200" s="63"/>
      <c r="C200" s="64"/>
      <c r="D200" s="63"/>
      <c r="E200" s="64"/>
      <c r="F200" s="63"/>
      <c r="G200" s="64"/>
      <c r="H200" s="63"/>
      <c r="I200" s="64"/>
      <c r="J200" s="63"/>
      <c r="K200" s="64"/>
      <c r="L200" s="65"/>
      <c r="M200" s="65" t="s">
        <v>166</v>
      </c>
      <c r="N200" s="65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</row>
    <row r="201" spans="2:25" s="68" customFormat="1" ht="21" customHeight="1">
      <c r="B201" s="15" t="s">
        <v>31</v>
      </c>
      <c r="C201" s="15"/>
      <c r="D201" s="17"/>
      <c r="E201" s="18"/>
      <c r="F201" s="18"/>
      <c r="G201" s="18"/>
      <c r="H201" s="18"/>
      <c r="I201" s="18"/>
      <c r="J201" s="18"/>
      <c r="K201" s="18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2:25" s="68" customFormat="1" ht="3.75" customHeight="1">
      <c r="B202" s="20"/>
      <c r="C202" s="20"/>
      <c r="D202" s="20"/>
      <c r="E202" s="20"/>
      <c r="F202" s="20"/>
      <c r="G202" s="20"/>
      <c r="H202" s="20"/>
      <c r="I202" s="20"/>
      <c r="J202" s="20"/>
      <c r="K202" s="21"/>
      <c r="L202" s="22"/>
      <c r="M202" s="23"/>
      <c r="N202" s="24"/>
      <c r="O202" s="24"/>
      <c r="P202" s="25"/>
      <c r="Q202" s="20"/>
      <c r="R202" s="20"/>
      <c r="S202" s="20"/>
      <c r="T202" s="20"/>
      <c r="U202" s="20"/>
      <c r="V202" s="20"/>
      <c r="W202" s="20"/>
      <c r="X202" s="20"/>
      <c r="Y202" s="20"/>
    </row>
    <row r="203" spans="2:25" s="68" customFormat="1" ht="12.75">
      <c r="B203" s="26" t="s">
        <v>29</v>
      </c>
      <c r="C203" s="27"/>
      <c r="D203" s="27"/>
      <c r="E203" s="27"/>
      <c r="F203" s="27"/>
      <c r="G203" s="27"/>
      <c r="H203" s="27"/>
      <c r="I203" s="27"/>
      <c r="J203" s="27"/>
      <c r="K203" s="21"/>
      <c r="L203" s="28" t="s">
        <v>6</v>
      </c>
      <c r="M203" s="29"/>
      <c r="N203" s="30" t="s">
        <v>72</v>
      </c>
      <c r="O203" s="30"/>
      <c r="P203" s="31"/>
      <c r="Q203" s="34" t="s">
        <v>30</v>
      </c>
      <c r="R203" s="27"/>
      <c r="S203" s="27"/>
      <c r="T203" s="27"/>
      <c r="U203" s="27"/>
      <c r="V203" s="27"/>
      <c r="W203" s="27"/>
      <c r="X203" s="27"/>
      <c r="Y203" s="129"/>
    </row>
    <row r="204" spans="2:25" s="68" customFormat="1" ht="2.25" customHeight="1">
      <c r="B204" s="32"/>
      <c r="C204" s="32"/>
      <c r="D204" s="32"/>
      <c r="E204" s="32"/>
      <c r="F204" s="32"/>
      <c r="G204" s="32"/>
      <c r="H204" s="32"/>
      <c r="I204" s="32"/>
      <c r="J204" s="32"/>
      <c r="K204" s="33"/>
      <c r="L204" s="27"/>
      <c r="M204" s="32"/>
      <c r="N204" s="27"/>
      <c r="O204" s="27"/>
      <c r="P204" s="31"/>
      <c r="Q204" s="31"/>
      <c r="R204" s="31"/>
      <c r="S204" s="31"/>
      <c r="T204" s="31"/>
      <c r="U204" s="31"/>
      <c r="V204" s="31"/>
      <c r="W204" s="31"/>
      <c r="X204" s="31"/>
      <c r="Y204" s="31"/>
    </row>
    <row r="205" spans="2:25" s="68" customFormat="1" ht="12.75">
      <c r="B205" s="34" t="s">
        <v>8</v>
      </c>
      <c r="C205" s="21"/>
      <c r="D205" s="35" t="s">
        <v>180</v>
      </c>
      <c r="E205" s="21"/>
      <c r="F205" s="35" t="s">
        <v>181</v>
      </c>
      <c r="G205" s="21"/>
      <c r="H205" s="35" t="s">
        <v>182</v>
      </c>
      <c r="I205" s="21"/>
      <c r="J205" s="35" t="s">
        <v>183</v>
      </c>
      <c r="K205" s="21"/>
      <c r="L205" s="34"/>
      <c r="M205" s="36"/>
      <c r="N205" s="34" t="s">
        <v>73</v>
      </c>
      <c r="O205" s="34"/>
      <c r="P205" s="31"/>
      <c r="Q205" s="35" t="s">
        <v>183</v>
      </c>
      <c r="R205" s="21"/>
      <c r="S205" s="35" t="s">
        <v>182</v>
      </c>
      <c r="T205" s="21"/>
      <c r="U205" s="35" t="s">
        <v>181</v>
      </c>
      <c r="V205" s="21"/>
      <c r="W205" s="35" t="s">
        <v>180</v>
      </c>
      <c r="X205" s="21"/>
      <c r="Y205" s="34" t="s">
        <v>8</v>
      </c>
    </row>
    <row r="206" spans="2:25" s="68" customFormat="1" ht="2.25" customHeight="1">
      <c r="B206" s="36"/>
      <c r="C206" s="21"/>
      <c r="D206" s="21"/>
      <c r="E206" s="21"/>
      <c r="F206" s="21"/>
      <c r="G206" s="21"/>
      <c r="H206" s="21"/>
      <c r="I206" s="21"/>
      <c r="J206" s="21"/>
      <c r="K206" s="21"/>
      <c r="L206" s="34"/>
      <c r="M206" s="36"/>
      <c r="N206" s="34"/>
      <c r="O206" s="34"/>
      <c r="P206" s="37"/>
      <c r="Q206" s="21"/>
      <c r="R206" s="21"/>
      <c r="S206" s="21"/>
      <c r="T206" s="21"/>
      <c r="U206" s="21"/>
      <c r="V206" s="21"/>
      <c r="W206" s="21"/>
      <c r="X206" s="21"/>
      <c r="Y206" s="36"/>
    </row>
    <row r="207" spans="2:25" s="68" customFormat="1" ht="12.75">
      <c r="B207" s="38" t="s">
        <v>9</v>
      </c>
      <c r="C207" s="21"/>
      <c r="D207" s="39" t="s">
        <v>9</v>
      </c>
      <c r="E207" s="40"/>
      <c r="F207" s="39" t="s">
        <v>187</v>
      </c>
      <c r="G207" s="21"/>
      <c r="H207" s="41" t="s">
        <v>190</v>
      </c>
      <c r="I207" s="21"/>
      <c r="J207" s="35" t="s">
        <v>193</v>
      </c>
      <c r="K207" s="21"/>
      <c r="L207" s="34"/>
      <c r="M207" s="36"/>
      <c r="N207" s="34"/>
      <c r="O207" s="34"/>
      <c r="P207" s="37"/>
      <c r="Q207" s="35" t="s">
        <v>193</v>
      </c>
      <c r="R207" s="21"/>
      <c r="S207" s="41" t="s">
        <v>190</v>
      </c>
      <c r="T207" s="40"/>
      <c r="U207" s="39" t="s">
        <v>187</v>
      </c>
      <c r="V207" s="21"/>
      <c r="W207" s="39" t="s">
        <v>9</v>
      </c>
      <c r="X207" s="21"/>
      <c r="Y207" s="38" t="s">
        <v>9</v>
      </c>
    </row>
    <row r="208" spans="2:25" s="68" customFormat="1" ht="12.75">
      <c r="B208" s="42" t="s">
        <v>195</v>
      </c>
      <c r="C208" s="40"/>
      <c r="D208" s="39" t="s">
        <v>186</v>
      </c>
      <c r="E208" s="40"/>
      <c r="F208" s="39" t="s">
        <v>188</v>
      </c>
      <c r="G208" s="40"/>
      <c r="H208" s="41" t="s">
        <v>191</v>
      </c>
      <c r="I208" s="21"/>
      <c r="J208" s="39" t="s">
        <v>213</v>
      </c>
      <c r="K208" s="21"/>
      <c r="L208" s="30"/>
      <c r="M208" s="43"/>
      <c r="N208" s="30"/>
      <c r="O208" s="30"/>
      <c r="P208" s="44"/>
      <c r="Q208" s="39" t="s">
        <v>213</v>
      </c>
      <c r="R208" s="40"/>
      <c r="S208" s="39" t="s">
        <v>191</v>
      </c>
      <c r="T208" s="40"/>
      <c r="U208" s="39" t="s">
        <v>188</v>
      </c>
      <c r="V208" s="40"/>
      <c r="W208" s="39" t="s">
        <v>186</v>
      </c>
      <c r="X208" s="21"/>
      <c r="Y208" s="42" t="s">
        <v>195</v>
      </c>
    </row>
    <row r="209" spans="2:25" s="68" customFormat="1" ht="12" customHeight="1">
      <c r="B209" s="42" t="s">
        <v>194</v>
      </c>
      <c r="C209" s="40"/>
      <c r="D209" s="39" t="s">
        <v>184</v>
      </c>
      <c r="E209" s="40"/>
      <c r="F209" s="39" t="s">
        <v>189</v>
      </c>
      <c r="G209" s="40"/>
      <c r="H209" s="41" t="s">
        <v>185</v>
      </c>
      <c r="I209" s="21"/>
      <c r="J209" s="39" t="s">
        <v>192</v>
      </c>
      <c r="K209" s="21"/>
      <c r="L209" s="30"/>
      <c r="M209" s="43"/>
      <c r="N209" s="30"/>
      <c r="O209" s="30"/>
      <c r="P209" s="44"/>
      <c r="Q209" s="39" t="s">
        <v>192</v>
      </c>
      <c r="R209" s="40"/>
      <c r="S209" s="39" t="s">
        <v>185</v>
      </c>
      <c r="T209" s="40"/>
      <c r="U209" s="39" t="s">
        <v>189</v>
      </c>
      <c r="V209" s="40"/>
      <c r="W209" s="39" t="s">
        <v>184</v>
      </c>
      <c r="X209" s="21"/>
      <c r="Y209" s="42" t="s">
        <v>194</v>
      </c>
    </row>
    <row r="210" spans="2:25" s="68" customFormat="1" ht="2.25" customHeight="1">
      <c r="B210" s="45"/>
      <c r="C210" s="46"/>
      <c r="D210" s="47"/>
      <c r="E210" s="46"/>
      <c r="F210" s="47"/>
      <c r="G210" s="46"/>
      <c r="H210" s="47"/>
      <c r="I210" s="46"/>
      <c r="J210" s="47"/>
      <c r="K210" s="46"/>
      <c r="L210" s="48"/>
      <c r="M210" s="48"/>
      <c r="N210" s="48"/>
      <c r="O210" s="48"/>
      <c r="P210" s="48"/>
      <c r="Q210" s="45"/>
      <c r="R210" s="46"/>
      <c r="S210" s="47"/>
      <c r="T210" s="46"/>
      <c r="U210" s="47"/>
      <c r="V210" s="46"/>
      <c r="W210" s="47"/>
      <c r="X210" s="46"/>
      <c r="Y210" s="47"/>
    </row>
    <row r="211" spans="2:25" s="141" customFormat="1" ht="12" customHeight="1"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7" t="s">
        <v>61</v>
      </c>
      <c r="M211" s="138" t="s">
        <v>164</v>
      </c>
      <c r="N211" s="138"/>
      <c r="O211" s="139"/>
      <c r="P211" s="140"/>
      <c r="Q211" s="136">
        <f>J198</f>
        <v>5889</v>
      </c>
      <c r="R211" s="136"/>
      <c r="S211" s="136">
        <f>H198</f>
        <v>4177</v>
      </c>
      <c r="T211" s="136"/>
      <c r="U211" s="136">
        <f>F198</f>
        <v>1488</v>
      </c>
      <c r="V211" s="136"/>
      <c r="W211" s="136">
        <f>D198</f>
        <v>-2455</v>
      </c>
      <c r="X211" s="136"/>
      <c r="Y211" s="136">
        <f>SUM(Q211:W211)</f>
        <v>9099</v>
      </c>
    </row>
    <row r="212" spans="2:25" s="16" customFormat="1" ht="12" customHeight="1"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42"/>
      <c r="M212" s="143" t="s">
        <v>165</v>
      </c>
      <c r="N212" s="143"/>
      <c r="O212" s="108"/>
      <c r="P212" s="108"/>
      <c r="Q212" s="103"/>
      <c r="R212" s="103"/>
      <c r="S212" s="103"/>
      <c r="T212" s="103"/>
      <c r="U212" s="103"/>
      <c r="V212" s="103"/>
      <c r="W212" s="103"/>
      <c r="X212" s="103"/>
      <c r="Y212" s="103"/>
    </row>
    <row r="213" spans="2:25" s="77" customFormat="1" ht="12" customHeight="1">
      <c r="B213" s="72"/>
      <c r="C213" s="73"/>
      <c r="D213" s="72"/>
      <c r="E213" s="74"/>
      <c r="F213" s="72"/>
      <c r="G213" s="74"/>
      <c r="H213" s="72"/>
      <c r="I213" s="74"/>
      <c r="J213" s="72"/>
      <c r="K213" s="74"/>
      <c r="L213" s="76"/>
      <c r="M213" s="76" t="s">
        <v>166</v>
      </c>
      <c r="N213" s="76"/>
      <c r="O213" s="72"/>
      <c r="P213" s="73"/>
      <c r="Q213" s="72"/>
      <c r="R213" s="73"/>
      <c r="S213" s="72"/>
      <c r="T213" s="73"/>
      <c r="U213" s="72"/>
      <c r="V213" s="73"/>
      <c r="W213" s="72"/>
      <c r="X213" s="73"/>
      <c r="Y213" s="72"/>
    </row>
    <row r="214" spans="2:25" s="148" customFormat="1" ht="12" customHeight="1">
      <c r="B214" s="144">
        <f>SUM(D214:J214)</f>
        <v>22478</v>
      </c>
      <c r="C214" s="145"/>
      <c r="D214" s="144">
        <f>D215+D217</f>
        <v>5821</v>
      </c>
      <c r="E214" s="146"/>
      <c r="F214" s="144">
        <f>F215+F217</f>
        <v>8918</v>
      </c>
      <c r="G214" s="146"/>
      <c r="H214" s="144">
        <f>H215+H217</f>
        <v>7037</v>
      </c>
      <c r="I214" s="146"/>
      <c r="J214" s="144">
        <f>J215+J217</f>
        <v>702</v>
      </c>
      <c r="K214" s="146"/>
      <c r="L214" s="147" t="s">
        <v>216</v>
      </c>
      <c r="M214" s="147" t="s">
        <v>217</v>
      </c>
      <c r="N214" s="147"/>
      <c r="O214" s="144"/>
      <c r="P214" s="145"/>
      <c r="Q214" s="144"/>
      <c r="R214" s="145"/>
      <c r="S214" s="144"/>
      <c r="T214" s="145"/>
      <c r="U214" s="144"/>
      <c r="V214" s="145"/>
      <c r="W214" s="144"/>
      <c r="X214" s="145"/>
      <c r="Y214" s="144"/>
    </row>
    <row r="215" spans="2:25" s="56" customFormat="1" ht="12" customHeight="1">
      <c r="B215" s="87">
        <f>SUM(D215:J215)</f>
        <v>22478</v>
      </c>
      <c r="C215" s="87"/>
      <c r="D215" s="87">
        <v>5821</v>
      </c>
      <c r="E215" s="87"/>
      <c r="F215" s="87">
        <v>8918</v>
      </c>
      <c r="G215" s="87"/>
      <c r="H215" s="87">
        <v>7037</v>
      </c>
      <c r="I215" s="87"/>
      <c r="J215" s="87">
        <v>702</v>
      </c>
      <c r="K215" s="87"/>
      <c r="L215" s="88" t="s">
        <v>62</v>
      </c>
      <c r="M215" s="88"/>
      <c r="N215" s="88" t="s">
        <v>63</v>
      </c>
      <c r="O215" s="89"/>
      <c r="P215" s="89"/>
      <c r="Q215" s="87"/>
      <c r="R215" s="87"/>
      <c r="S215" s="87"/>
      <c r="T215" s="87"/>
      <c r="U215" s="87"/>
      <c r="V215" s="87"/>
      <c r="W215" s="87"/>
      <c r="X215" s="87"/>
      <c r="Y215" s="87"/>
    </row>
    <row r="216" spans="2:25" s="31" customFormat="1" ht="12" customHeight="1">
      <c r="B216" s="103">
        <f>SUM(D216:J216)</f>
        <v>-10174</v>
      </c>
      <c r="C216" s="103"/>
      <c r="D216" s="103">
        <f>-D24</f>
        <v>-3833</v>
      </c>
      <c r="E216" s="103"/>
      <c r="F216" s="103">
        <f>-F24</f>
        <v>-3245</v>
      </c>
      <c r="G216" s="103"/>
      <c r="H216" s="103">
        <f>-H24</f>
        <v>-2702</v>
      </c>
      <c r="I216" s="103"/>
      <c r="J216" s="103">
        <f>-J24</f>
        <v>-394</v>
      </c>
      <c r="K216" s="103"/>
      <c r="L216" s="111" t="s">
        <v>14</v>
      </c>
      <c r="M216" s="111" t="s">
        <v>15</v>
      </c>
      <c r="N216" s="111"/>
      <c r="O216" s="108"/>
      <c r="P216" s="108"/>
      <c r="Q216" s="103"/>
      <c r="R216" s="103"/>
      <c r="S216" s="103"/>
      <c r="T216" s="103"/>
      <c r="U216" s="103"/>
      <c r="V216" s="103"/>
      <c r="W216" s="103"/>
      <c r="X216" s="103"/>
      <c r="Y216" s="103"/>
    </row>
    <row r="217" spans="2:25" s="56" customFormat="1" ht="12" customHeight="1" hidden="1">
      <c r="B217" s="87">
        <f>SUM(D217:J217)</f>
        <v>0</v>
      </c>
      <c r="C217" s="87"/>
      <c r="D217" s="87">
        <v>0</v>
      </c>
      <c r="E217" s="87"/>
      <c r="F217" s="87">
        <v>0</v>
      </c>
      <c r="G217" s="87"/>
      <c r="H217" s="87">
        <v>0</v>
      </c>
      <c r="I217" s="87"/>
      <c r="J217" s="87">
        <v>0</v>
      </c>
      <c r="K217" s="87"/>
      <c r="L217" s="114" t="s">
        <v>224</v>
      </c>
      <c r="M217" s="114"/>
      <c r="N217" s="114" t="s">
        <v>225</v>
      </c>
      <c r="O217" s="89"/>
      <c r="P217" s="89"/>
      <c r="Q217" s="87"/>
      <c r="R217" s="87"/>
      <c r="S217" s="87"/>
      <c r="T217" s="87"/>
      <c r="U217" s="87"/>
      <c r="V217" s="87"/>
      <c r="W217" s="87"/>
      <c r="X217" s="87"/>
      <c r="Y217" s="87"/>
    </row>
    <row r="218" spans="2:25" s="44" customFormat="1" ht="12" customHeight="1">
      <c r="B218" s="103">
        <f>SUM(D218:J218)</f>
        <v>504</v>
      </c>
      <c r="C218" s="103"/>
      <c r="D218" s="103">
        <v>225</v>
      </c>
      <c r="E218" s="103"/>
      <c r="F218" s="103">
        <v>161</v>
      </c>
      <c r="G218" s="103"/>
      <c r="H218" s="103">
        <v>98</v>
      </c>
      <c r="I218" s="103"/>
      <c r="J218" s="103">
        <v>20</v>
      </c>
      <c r="K218" s="103"/>
      <c r="L218" s="111" t="s">
        <v>64</v>
      </c>
      <c r="M218" s="111" t="s">
        <v>167</v>
      </c>
      <c r="N218" s="111"/>
      <c r="O218" s="108"/>
      <c r="P218" s="108"/>
      <c r="Q218" s="103"/>
      <c r="R218" s="103"/>
      <c r="S218" s="103"/>
      <c r="T218" s="103"/>
      <c r="U218" s="103"/>
      <c r="V218" s="103"/>
      <c r="W218" s="103"/>
      <c r="X218" s="103"/>
      <c r="Y218" s="103"/>
    </row>
    <row r="219" spans="2:25" s="44" customFormat="1" ht="12" customHeight="1"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49"/>
      <c r="M219" s="150" t="s">
        <v>168</v>
      </c>
      <c r="N219" s="150"/>
      <c r="O219" s="108"/>
      <c r="P219" s="108"/>
      <c r="Q219" s="103"/>
      <c r="R219" s="103"/>
      <c r="S219" s="103"/>
      <c r="T219" s="103"/>
      <c r="U219" s="103"/>
      <c r="V219" s="103"/>
      <c r="W219" s="103"/>
      <c r="X219" s="103"/>
      <c r="Y219" s="103"/>
    </row>
    <row r="220" spans="11:25" s="48" customFormat="1" ht="12" customHeight="1">
      <c r="K220" s="103"/>
      <c r="L220" s="149"/>
      <c r="M220" s="150" t="s">
        <v>169</v>
      </c>
      <c r="N220" s="150"/>
      <c r="O220" s="108"/>
      <c r="P220" s="108"/>
      <c r="Q220" s="103"/>
      <c r="R220" s="103"/>
      <c r="S220" s="103"/>
      <c r="T220" s="103"/>
      <c r="U220" s="103"/>
      <c r="V220" s="103"/>
      <c r="W220" s="103"/>
      <c r="X220" s="103"/>
      <c r="Y220" s="103"/>
    </row>
    <row r="221" spans="2:56" s="31" customFormat="1" ht="12" customHeight="1">
      <c r="B221" s="98">
        <f>SUM(D221:J221)</f>
        <v>-3709</v>
      </c>
      <c r="C221" s="98"/>
      <c r="D221" s="98">
        <f>W211-D214-D216-D218</f>
        <v>-4668</v>
      </c>
      <c r="E221" s="98"/>
      <c r="F221" s="98">
        <f>U211-F214-F216-F218</f>
        <v>-4346</v>
      </c>
      <c r="G221" s="98"/>
      <c r="H221" s="98">
        <f>S211-H214-H216-H218</f>
        <v>-256</v>
      </c>
      <c r="I221" s="98"/>
      <c r="J221" s="98">
        <f>Q211-J214-J216-J218</f>
        <v>5561</v>
      </c>
      <c r="K221" s="103"/>
      <c r="L221" s="121" t="s">
        <v>65</v>
      </c>
      <c r="M221" s="121" t="s">
        <v>170</v>
      </c>
      <c r="N221" s="121"/>
      <c r="O221" s="108"/>
      <c r="P221" s="108"/>
      <c r="Q221" s="103"/>
      <c r="R221" s="103"/>
      <c r="S221" s="103"/>
      <c r="T221" s="103"/>
      <c r="U221" s="103"/>
      <c r="V221" s="103"/>
      <c r="W221" s="103"/>
      <c r="X221" s="103"/>
      <c r="Y221" s="103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</row>
    <row r="222" spans="2:56" s="62" customFormat="1" ht="12" customHeight="1" thickBot="1">
      <c r="B222" s="151"/>
      <c r="C222" s="152"/>
      <c r="D222" s="151"/>
      <c r="E222" s="152"/>
      <c r="F222" s="151"/>
      <c r="G222" s="152"/>
      <c r="H222" s="151"/>
      <c r="I222" s="152"/>
      <c r="J222" s="151"/>
      <c r="K222" s="152"/>
      <c r="L222" s="153"/>
      <c r="M222" s="153" t="s">
        <v>171</v>
      </c>
      <c r="N222" s="153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</row>
    <row r="223" spans="2:56" s="31" customFormat="1" ht="12" customHeight="1">
      <c r="B223" s="150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</row>
    <row r="224" spans="2:56" s="31" customFormat="1" ht="12" customHeight="1">
      <c r="B224" s="157">
        <v>0</v>
      </c>
      <c r="C224" s="158">
        <f>IF(B224="(P)","Estimación provisional",IF(B224="(A)","Estimación avance",""))</f>
      </c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</row>
    <row r="225" spans="2:56" s="131" customFormat="1" ht="12" customHeight="1"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AJ225" s="130"/>
      <c r="AK225" s="130"/>
      <c r="AL225" s="130"/>
      <c r="AM225" s="130"/>
      <c r="AN225" s="130"/>
      <c r="AO225" s="130"/>
      <c r="AP225" s="130"/>
      <c r="AQ225" s="130"/>
      <c r="AR225" s="130"/>
      <c r="AS225" s="130"/>
      <c r="AT225" s="130"/>
      <c r="AU225" s="130"/>
      <c r="AV225" s="130"/>
      <c r="AW225" s="130"/>
      <c r="AX225" s="130"/>
      <c r="AY225" s="130"/>
      <c r="AZ225" s="130"/>
      <c r="BA225" s="130"/>
      <c r="BB225" s="130"/>
      <c r="BC225" s="130"/>
      <c r="BD225" s="130"/>
    </row>
    <row r="226" spans="2:56" s="31" customFormat="1" ht="12" customHeight="1">
      <c r="B226" s="156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</row>
    <row r="228" spans="2:25" s="9" customFormat="1" ht="12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2:25" s="9" customFormat="1" ht="12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2:25" s="9" customFormat="1" ht="12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2:25" s="9" customFormat="1" ht="12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2:25" s="9" customFormat="1" ht="12" customHeight="1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2:25" s="9" customFormat="1" ht="12" customHeight="1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2:25" s="9" customFormat="1" ht="12" customHeight="1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2:25" s="9" customFormat="1" ht="12" customHeight="1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2:25" s="9" customFormat="1" ht="12" customHeight="1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2:25" s="9" customFormat="1" ht="12" customHeight="1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2:25" s="9" customFormat="1" ht="12" customHeight="1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2:25" s="9" customFormat="1" ht="12" customHeight="1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2:56" s="12" customFormat="1" ht="12" customHeight="1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</row>
    <row r="242" spans="2:56" s="7" customFormat="1" ht="12" customHeight="1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</sheetData>
  <sheetProtection/>
  <conditionalFormatting sqref="J47 H47 F47 D47 B47">
    <cfRule type="cellIs" priority="1" dxfId="12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0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BF242"/>
  <sheetViews>
    <sheetView showGridLines="0" showRowColHeaders="0" showZeros="0" zoomScale="85" zoomScaleNormal="85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2.8515625" style="6" customWidth="1"/>
    <col min="2" max="2" width="9.28125" style="10" customWidth="1"/>
    <col min="3" max="3" width="0.5625" style="10" customWidth="1"/>
    <col min="4" max="4" width="8.28125" style="10" customWidth="1"/>
    <col min="5" max="5" width="0.5625" style="10" customWidth="1"/>
    <col min="6" max="6" width="8.8515625" style="10" customWidth="1"/>
    <col min="7" max="7" width="0.5625" style="10" customWidth="1"/>
    <col min="8" max="8" width="7.8515625" style="10" customWidth="1"/>
    <col min="9" max="9" width="0.5625" style="10" customWidth="1"/>
    <col min="10" max="10" width="10.7109375" style="10" customWidth="1"/>
    <col min="11" max="11" width="0.5625" style="10" customWidth="1"/>
    <col min="12" max="12" width="9.7109375" style="10" bestFit="1" customWidth="1"/>
    <col min="13" max="13" width="0.5625" style="10" customWidth="1"/>
    <col min="14" max="14" width="3.57421875" style="10" customWidth="1"/>
    <col min="15" max="15" width="22.28125" style="10" customWidth="1"/>
    <col min="16" max="16" width="0.5625" style="10" customWidth="1"/>
    <col min="17" max="17" width="10.8515625" style="10" customWidth="1"/>
    <col min="18" max="18" width="0.5625" style="10" customWidth="1"/>
    <col min="19" max="19" width="7.7109375" style="10" customWidth="1"/>
    <col min="20" max="20" width="0.5625" style="10" customWidth="1"/>
    <col min="21" max="21" width="8.00390625" style="10" bestFit="1" customWidth="1"/>
    <col min="22" max="22" width="0.5625" style="10" customWidth="1"/>
    <col min="23" max="23" width="7.28125" style="10" bestFit="1" customWidth="1"/>
    <col min="24" max="24" width="0.5625" style="10" customWidth="1"/>
    <col min="25" max="25" width="9.140625" style="10" customWidth="1"/>
    <col min="26" max="16384" width="11.421875" style="6" customWidth="1"/>
  </cols>
  <sheetData>
    <row r="1" ht="6" customHeight="1"/>
    <row r="2" spans="2:58" ht="24.75" customHeight="1">
      <c r="B2" s="168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169" t="s">
        <v>175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4" t="s">
        <v>235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5" t="s">
        <v>219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5" s="16" customFormat="1" ht="17.25" customHeight="1">
      <c r="B7" s="14" t="s">
        <v>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2:25" s="16" customFormat="1" ht="17.25" customHeight="1">
      <c r="B8" s="15" t="s">
        <v>74</v>
      </c>
      <c r="C8" s="15"/>
      <c r="D8" s="17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2:25" s="25" customFormat="1" ht="3.75" customHeight="1">
      <c r="B9" s="20"/>
      <c r="C9" s="20"/>
      <c r="D9" s="20"/>
      <c r="E9" s="20"/>
      <c r="F9" s="20"/>
      <c r="G9" s="20"/>
      <c r="H9" s="20"/>
      <c r="I9" s="20"/>
      <c r="J9" s="20"/>
      <c r="K9" s="21"/>
      <c r="L9" s="22"/>
      <c r="M9" s="23"/>
      <c r="N9" s="24"/>
      <c r="O9" s="24"/>
      <c r="Q9" s="20"/>
      <c r="R9" s="20"/>
      <c r="S9" s="20"/>
      <c r="T9" s="20"/>
      <c r="U9" s="20"/>
      <c r="V9" s="20"/>
      <c r="W9" s="20"/>
      <c r="X9" s="20"/>
      <c r="Y9" s="20"/>
    </row>
    <row r="10" spans="2:25" s="31" customFormat="1" ht="12" customHeight="1">
      <c r="B10" s="26" t="s">
        <v>7</v>
      </c>
      <c r="C10" s="27"/>
      <c r="D10" s="27"/>
      <c r="E10" s="27"/>
      <c r="F10" s="27"/>
      <c r="G10" s="27"/>
      <c r="H10" s="27"/>
      <c r="I10" s="27"/>
      <c r="J10" s="27"/>
      <c r="K10" s="21"/>
      <c r="L10" s="28" t="s">
        <v>6</v>
      </c>
      <c r="M10" s="29"/>
      <c r="N10" s="30" t="s">
        <v>72</v>
      </c>
      <c r="O10" s="30"/>
      <c r="Q10" s="26" t="s">
        <v>16</v>
      </c>
      <c r="R10" s="27"/>
      <c r="S10" s="27"/>
      <c r="T10" s="27"/>
      <c r="U10" s="27"/>
      <c r="V10" s="27"/>
      <c r="W10" s="27"/>
      <c r="X10" s="27"/>
      <c r="Y10" s="26"/>
    </row>
    <row r="11" spans="2:15" s="31" customFormat="1" ht="2.25" customHeight="1">
      <c r="B11" s="32"/>
      <c r="C11" s="32"/>
      <c r="D11" s="32"/>
      <c r="E11" s="32"/>
      <c r="F11" s="32"/>
      <c r="G11" s="32"/>
      <c r="H11" s="32"/>
      <c r="I11" s="32"/>
      <c r="J11" s="32"/>
      <c r="K11" s="33"/>
      <c r="L11" s="27"/>
      <c r="M11" s="32"/>
      <c r="N11" s="27"/>
      <c r="O11" s="27"/>
    </row>
    <row r="12" spans="2:25" s="31" customFormat="1" ht="11.25">
      <c r="B12" s="34" t="s">
        <v>8</v>
      </c>
      <c r="C12" s="21"/>
      <c r="D12" s="35" t="s">
        <v>180</v>
      </c>
      <c r="E12" s="21"/>
      <c r="F12" s="35" t="s">
        <v>181</v>
      </c>
      <c r="G12" s="21"/>
      <c r="H12" s="35" t="s">
        <v>182</v>
      </c>
      <c r="I12" s="21"/>
      <c r="J12" s="35" t="s">
        <v>183</v>
      </c>
      <c r="K12" s="21"/>
      <c r="L12" s="34"/>
      <c r="M12" s="36"/>
      <c r="N12" s="34" t="s">
        <v>73</v>
      </c>
      <c r="O12" s="34"/>
      <c r="Q12" s="35" t="s">
        <v>183</v>
      </c>
      <c r="R12" s="21"/>
      <c r="S12" s="35" t="s">
        <v>182</v>
      </c>
      <c r="T12" s="21"/>
      <c r="U12" s="35" t="s">
        <v>181</v>
      </c>
      <c r="V12" s="21"/>
      <c r="W12" s="35" t="s">
        <v>180</v>
      </c>
      <c r="X12" s="21"/>
      <c r="Y12" s="34" t="s">
        <v>8</v>
      </c>
    </row>
    <row r="13" spans="2:25" s="37" customFormat="1" ht="2.25" customHeight="1">
      <c r="B13" s="36"/>
      <c r="C13" s="21"/>
      <c r="D13" s="21"/>
      <c r="E13" s="21"/>
      <c r="F13" s="21"/>
      <c r="G13" s="21"/>
      <c r="H13" s="21"/>
      <c r="I13" s="21"/>
      <c r="J13" s="21"/>
      <c r="K13" s="21"/>
      <c r="L13" s="34"/>
      <c r="M13" s="36"/>
      <c r="N13" s="34"/>
      <c r="O13" s="34"/>
      <c r="Q13" s="21"/>
      <c r="R13" s="21"/>
      <c r="S13" s="21"/>
      <c r="T13" s="21"/>
      <c r="U13" s="21"/>
      <c r="V13" s="21"/>
      <c r="W13" s="21"/>
      <c r="X13" s="21"/>
      <c r="Y13" s="36"/>
    </row>
    <row r="14" spans="2:25" s="37" customFormat="1" ht="11.25">
      <c r="B14" s="38" t="s">
        <v>9</v>
      </c>
      <c r="C14" s="21"/>
      <c r="D14" s="39" t="s">
        <v>9</v>
      </c>
      <c r="E14" s="40"/>
      <c r="F14" s="39" t="s">
        <v>187</v>
      </c>
      <c r="G14" s="21"/>
      <c r="H14" s="41" t="s">
        <v>190</v>
      </c>
      <c r="I14" s="21"/>
      <c r="J14" s="35" t="s">
        <v>193</v>
      </c>
      <c r="K14" s="21"/>
      <c r="L14" s="34"/>
      <c r="M14" s="36"/>
      <c r="N14" s="34"/>
      <c r="O14" s="34"/>
      <c r="Q14" s="35" t="s">
        <v>193</v>
      </c>
      <c r="R14" s="21"/>
      <c r="S14" s="41" t="s">
        <v>190</v>
      </c>
      <c r="T14" s="40"/>
      <c r="U14" s="39" t="s">
        <v>187</v>
      </c>
      <c r="V14" s="21"/>
      <c r="W14" s="39" t="s">
        <v>9</v>
      </c>
      <c r="X14" s="21"/>
      <c r="Y14" s="38" t="s">
        <v>9</v>
      </c>
    </row>
    <row r="15" spans="2:25" s="44" customFormat="1" ht="11.25">
      <c r="B15" s="42" t="s">
        <v>195</v>
      </c>
      <c r="C15" s="40"/>
      <c r="D15" s="39" t="s">
        <v>186</v>
      </c>
      <c r="E15" s="40"/>
      <c r="F15" s="39" t="s">
        <v>188</v>
      </c>
      <c r="G15" s="40"/>
      <c r="H15" s="41" t="s">
        <v>191</v>
      </c>
      <c r="I15" s="21"/>
      <c r="J15" s="39" t="s">
        <v>213</v>
      </c>
      <c r="K15" s="21"/>
      <c r="L15" s="30"/>
      <c r="M15" s="43"/>
      <c r="N15" s="30"/>
      <c r="O15" s="30"/>
      <c r="Q15" s="39" t="s">
        <v>213</v>
      </c>
      <c r="R15" s="40"/>
      <c r="S15" s="39" t="s">
        <v>191</v>
      </c>
      <c r="T15" s="40"/>
      <c r="U15" s="39" t="s">
        <v>188</v>
      </c>
      <c r="V15" s="40"/>
      <c r="W15" s="39" t="s">
        <v>186</v>
      </c>
      <c r="X15" s="21"/>
      <c r="Y15" s="42" t="s">
        <v>195</v>
      </c>
    </row>
    <row r="16" spans="2:25" s="44" customFormat="1" ht="11.25">
      <c r="B16" s="42" t="s">
        <v>194</v>
      </c>
      <c r="C16" s="40"/>
      <c r="D16" s="39" t="s">
        <v>184</v>
      </c>
      <c r="E16" s="40"/>
      <c r="F16" s="39" t="s">
        <v>189</v>
      </c>
      <c r="G16" s="40"/>
      <c r="H16" s="41" t="s">
        <v>185</v>
      </c>
      <c r="I16" s="21"/>
      <c r="J16" s="39" t="s">
        <v>192</v>
      </c>
      <c r="K16" s="21"/>
      <c r="L16" s="30"/>
      <c r="M16" s="43"/>
      <c r="N16" s="30"/>
      <c r="O16" s="30"/>
      <c r="Q16" s="39" t="s">
        <v>192</v>
      </c>
      <c r="R16" s="40"/>
      <c r="S16" s="39" t="s">
        <v>185</v>
      </c>
      <c r="T16" s="40"/>
      <c r="U16" s="39" t="s">
        <v>189</v>
      </c>
      <c r="V16" s="40"/>
      <c r="W16" s="39" t="s">
        <v>184</v>
      </c>
      <c r="X16" s="21"/>
      <c r="Y16" s="42" t="s">
        <v>194</v>
      </c>
    </row>
    <row r="17" spans="2:25" s="48" customFormat="1" ht="2.25" customHeight="1">
      <c r="B17" s="45"/>
      <c r="C17" s="46"/>
      <c r="D17" s="47"/>
      <c r="E17" s="46"/>
      <c r="F17" s="47"/>
      <c r="G17" s="46"/>
      <c r="H17" s="47"/>
      <c r="I17" s="46"/>
      <c r="J17" s="47"/>
      <c r="K17" s="46"/>
      <c r="Q17" s="45"/>
      <c r="R17" s="46"/>
      <c r="S17" s="47"/>
      <c r="T17" s="46"/>
      <c r="U17" s="47"/>
      <c r="V17" s="46"/>
      <c r="W17" s="47"/>
      <c r="X17" s="46"/>
      <c r="Y17" s="47"/>
    </row>
    <row r="18" spans="2:56" s="31" customFormat="1" ht="12" customHeight="1">
      <c r="B18" s="49"/>
      <c r="C18" s="50"/>
      <c r="D18" s="49"/>
      <c r="E18" s="50"/>
      <c r="F18" s="49"/>
      <c r="G18" s="50"/>
      <c r="H18" s="49"/>
      <c r="I18" s="50"/>
      <c r="J18" s="49"/>
      <c r="K18" s="50"/>
      <c r="L18" s="37" t="s">
        <v>10</v>
      </c>
      <c r="M18" s="37" t="s">
        <v>11</v>
      </c>
      <c r="N18" s="37"/>
      <c r="O18" s="37"/>
      <c r="P18" s="51"/>
      <c r="Q18" s="49">
        <f>SUM(Q19:Q21)</f>
        <v>5166</v>
      </c>
      <c r="R18" s="51"/>
      <c r="S18" s="49">
        <f>SUM(S19:S21)</f>
        <v>26454</v>
      </c>
      <c r="T18" s="51"/>
      <c r="U18" s="49">
        <f>SUM(U19:U21)</f>
        <v>57594</v>
      </c>
      <c r="V18" s="51"/>
      <c r="W18" s="49">
        <f>SUM(W19:W21)</f>
        <v>27184</v>
      </c>
      <c r="X18" s="51"/>
      <c r="Y18" s="49">
        <f>SUM(Q18:W18)</f>
        <v>116398</v>
      </c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</row>
    <row r="19" spans="2:56" s="56" customFormat="1" ht="12" customHeight="1">
      <c r="B19" s="52"/>
      <c r="C19" s="53"/>
      <c r="D19" s="52"/>
      <c r="E19" s="53"/>
      <c r="F19" s="52"/>
      <c r="G19" s="53"/>
      <c r="H19" s="52"/>
      <c r="I19" s="53"/>
      <c r="J19" s="52"/>
      <c r="K19" s="53"/>
      <c r="L19" s="54" t="s">
        <v>66</v>
      </c>
      <c r="M19" s="54"/>
      <c r="N19" s="54" t="s">
        <v>67</v>
      </c>
      <c r="O19" s="54"/>
      <c r="P19" s="55"/>
      <c r="Q19" s="55">
        <v>94</v>
      </c>
      <c r="R19" s="55"/>
      <c r="S19" s="55">
        <v>3273</v>
      </c>
      <c r="T19" s="55"/>
      <c r="U19" s="55">
        <v>1712</v>
      </c>
      <c r="V19" s="55"/>
      <c r="W19" s="55">
        <v>2172</v>
      </c>
      <c r="X19" s="55"/>
      <c r="Y19" s="55">
        <f>SUM(Q19:W19)</f>
        <v>7251</v>
      </c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</row>
    <row r="20" spans="2:56" s="56" customFormat="1" ht="12" customHeight="1">
      <c r="B20" s="52"/>
      <c r="C20" s="53"/>
      <c r="D20" s="52"/>
      <c r="E20" s="53"/>
      <c r="F20" s="52"/>
      <c r="G20" s="53"/>
      <c r="H20" s="52"/>
      <c r="I20" s="53"/>
      <c r="J20" s="52"/>
      <c r="K20" s="53"/>
      <c r="L20" s="54" t="s">
        <v>68</v>
      </c>
      <c r="M20" s="54"/>
      <c r="N20" s="54" t="s">
        <v>69</v>
      </c>
      <c r="O20" s="54"/>
      <c r="P20" s="55"/>
      <c r="Q20" s="55">
        <v>0</v>
      </c>
      <c r="R20" s="55"/>
      <c r="S20" s="55">
        <v>153</v>
      </c>
      <c r="T20" s="55"/>
      <c r="U20" s="55">
        <v>0</v>
      </c>
      <c r="V20" s="55"/>
      <c r="W20" s="55">
        <v>0</v>
      </c>
      <c r="X20" s="55"/>
      <c r="Y20" s="55">
        <f>SUM(Q20:W20)</f>
        <v>153</v>
      </c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</row>
    <row r="21" spans="2:56" s="56" customFormat="1" ht="12" customHeight="1">
      <c r="B21" s="52"/>
      <c r="C21" s="53"/>
      <c r="D21" s="52"/>
      <c r="E21" s="53"/>
      <c r="F21" s="52"/>
      <c r="G21" s="53"/>
      <c r="H21" s="52"/>
      <c r="I21" s="53"/>
      <c r="J21" s="52"/>
      <c r="K21" s="53"/>
      <c r="L21" s="54" t="s">
        <v>70</v>
      </c>
      <c r="M21" s="54"/>
      <c r="N21" s="54" t="s">
        <v>71</v>
      </c>
      <c r="O21" s="54"/>
      <c r="P21" s="55"/>
      <c r="Q21" s="55">
        <v>5072</v>
      </c>
      <c r="R21" s="55"/>
      <c r="S21" s="55">
        <v>23028</v>
      </c>
      <c r="T21" s="55"/>
      <c r="U21" s="55">
        <v>55882</v>
      </c>
      <c r="V21" s="55"/>
      <c r="W21" s="55">
        <v>25012</v>
      </c>
      <c r="X21" s="55"/>
      <c r="Y21" s="55">
        <f>SUM(Q21:W21)</f>
        <v>108994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</row>
    <row r="22" spans="2:56" s="31" customFormat="1" ht="12" customHeight="1">
      <c r="B22" s="49">
        <f>SUM(D22:J22)</f>
        <v>32369</v>
      </c>
      <c r="C22" s="50"/>
      <c r="D22" s="49">
        <v>7098</v>
      </c>
      <c r="E22" s="50"/>
      <c r="F22" s="49">
        <v>12764</v>
      </c>
      <c r="G22" s="50"/>
      <c r="H22" s="49">
        <v>10977</v>
      </c>
      <c r="I22" s="50"/>
      <c r="J22" s="49">
        <v>1530</v>
      </c>
      <c r="K22" s="50"/>
      <c r="L22" s="37" t="s">
        <v>12</v>
      </c>
      <c r="M22" s="37" t="s">
        <v>13</v>
      </c>
      <c r="N22" s="54"/>
      <c r="O22" s="37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</row>
    <row r="23" spans="2:56" s="62" customFormat="1" ht="12" customHeight="1">
      <c r="B23" s="57">
        <f>SUM(D23:J23)</f>
        <v>84029</v>
      </c>
      <c r="C23" s="58"/>
      <c r="D23" s="57">
        <f>W18-D22</f>
        <v>20086</v>
      </c>
      <c r="E23" s="58"/>
      <c r="F23" s="57">
        <f>U18-F22</f>
        <v>44830</v>
      </c>
      <c r="G23" s="58"/>
      <c r="H23" s="57">
        <f>S18-H22</f>
        <v>15477</v>
      </c>
      <c r="I23" s="58"/>
      <c r="J23" s="57">
        <f>Q18-J22</f>
        <v>3636</v>
      </c>
      <c r="K23" s="58"/>
      <c r="L23" s="59" t="s">
        <v>176</v>
      </c>
      <c r="M23" s="59" t="s">
        <v>177</v>
      </c>
      <c r="N23" s="60"/>
      <c r="O23" s="59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</row>
    <row r="24" spans="2:56" s="31" customFormat="1" ht="12" customHeight="1">
      <c r="B24" s="49">
        <f>SUM(D24:J24)</f>
        <v>11036</v>
      </c>
      <c r="C24" s="50"/>
      <c r="D24" s="49">
        <v>4046</v>
      </c>
      <c r="E24" s="50"/>
      <c r="F24" s="49">
        <v>3796</v>
      </c>
      <c r="G24" s="50"/>
      <c r="H24" s="49">
        <v>2984</v>
      </c>
      <c r="I24" s="50"/>
      <c r="J24" s="49">
        <v>210</v>
      </c>
      <c r="K24" s="50"/>
      <c r="L24" s="37" t="s">
        <v>14</v>
      </c>
      <c r="M24" s="37" t="s">
        <v>15</v>
      </c>
      <c r="N24" s="37"/>
      <c r="O24" s="37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</row>
    <row r="25" spans="2:56" s="67" customFormat="1" ht="12" customHeight="1" thickBot="1">
      <c r="B25" s="63">
        <f>SUM(D25:J25)</f>
        <v>72993</v>
      </c>
      <c r="C25" s="64"/>
      <c r="D25" s="63">
        <f>D23-D24</f>
        <v>16040</v>
      </c>
      <c r="E25" s="64"/>
      <c r="F25" s="63">
        <f>F23-F24</f>
        <v>41034</v>
      </c>
      <c r="G25" s="64"/>
      <c r="H25" s="63">
        <f>H23-H24</f>
        <v>12493</v>
      </c>
      <c r="I25" s="64"/>
      <c r="J25" s="63">
        <f>J23-J24</f>
        <v>3426</v>
      </c>
      <c r="K25" s="64"/>
      <c r="L25" s="65" t="s">
        <v>178</v>
      </c>
      <c r="M25" s="65" t="s">
        <v>179</v>
      </c>
      <c r="N25" s="65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</row>
    <row r="26" spans="2:25" s="68" customFormat="1" ht="21" customHeight="1">
      <c r="B26" s="15" t="s">
        <v>24</v>
      </c>
      <c r="C26" s="15"/>
      <c r="D26" s="17"/>
      <c r="E26" s="18"/>
      <c r="F26" s="18"/>
      <c r="G26" s="18"/>
      <c r="H26" s="18"/>
      <c r="I26" s="18"/>
      <c r="J26" s="18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2:25" s="68" customFormat="1" ht="3.75" customHeight="1">
      <c r="B27" s="20"/>
      <c r="C27" s="20"/>
      <c r="D27" s="20"/>
      <c r="E27" s="20"/>
      <c r="F27" s="20"/>
      <c r="G27" s="20"/>
      <c r="H27" s="20"/>
      <c r="I27" s="20"/>
      <c r="J27" s="20"/>
      <c r="K27" s="21"/>
      <c r="L27" s="22"/>
      <c r="M27" s="23"/>
      <c r="N27" s="24"/>
      <c r="O27" s="24"/>
      <c r="P27" s="25"/>
      <c r="Q27" s="20"/>
      <c r="R27" s="20"/>
      <c r="S27" s="20"/>
      <c r="T27" s="20"/>
      <c r="U27" s="20"/>
      <c r="V27" s="20"/>
      <c r="W27" s="20"/>
      <c r="X27" s="20"/>
      <c r="Y27" s="20"/>
    </row>
    <row r="28" spans="2:25" s="31" customFormat="1" ht="12" customHeight="1">
      <c r="B28" s="26" t="s">
        <v>7</v>
      </c>
      <c r="C28" s="27"/>
      <c r="D28" s="27"/>
      <c r="E28" s="27"/>
      <c r="F28" s="27"/>
      <c r="G28" s="27"/>
      <c r="H28" s="27"/>
      <c r="I28" s="27"/>
      <c r="J28" s="27"/>
      <c r="K28" s="21"/>
      <c r="L28" s="28" t="s">
        <v>6</v>
      </c>
      <c r="M28" s="29"/>
      <c r="N28" s="30" t="s">
        <v>72</v>
      </c>
      <c r="O28" s="30"/>
      <c r="Q28" s="26" t="s">
        <v>16</v>
      </c>
      <c r="R28" s="27"/>
      <c r="S28" s="27"/>
      <c r="T28" s="27"/>
      <c r="U28" s="27"/>
      <c r="V28" s="27"/>
      <c r="W28" s="27"/>
      <c r="X28" s="27"/>
      <c r="Y28" s="26"/>
    </row>
    <row r="29" spans="2:15" s="31" customFormat="1" ht="2.25" customHeight="1">
      <c r="B29" s="32"/>
      <c r="C29" s="32"/>
      <c r="D29" s="32"/>
      <c r="E29" s="32"/>
      <c r="F29" s="32"/>
      <c r="G29" s="32"/>
      <c r="H29" s="32"/>
      <c r="I29" s="32"/>
      <c r="J29" s="32"/>
      <c r="K29" s="33"/>
      <c r="L29" s="27"/>
      <c r="M29" s="32"/>
      <c r="N29" s="27"/>
      <c r="O29" s="27"/>
    </row>
    <row r="30" spans="2:25" s="31" customFormat="1" ht="11.25">
      <c r="B30" s="34" t="s">
        <v>8</v>
      </c>
      <c r="C30" s="21"/>
      <c r="D30" s="35" t="s">
        <v>180</v>
      </c>
      <c r="E30" s="21"/>
      <c r="F30" s="35" t="s">
        <v>181</v>
      </c>
      <c r="G30" s="21"/>
      <c r="H30" s="35" t="s">
        <v>182</v>
      </c>
      <c r="I30" s="21"/>
      <c r="J30" s="35" t="s">
        <v>183</v>
      </c>
      <c r="K30" s="21"/>
      <c r="L30" s="34"/>
      <c r="M30" s="36"/>
      <c r="N30" s="34" t="s">
        <v>73</v>
      </c>
      <c r="O30" s="34"/>
      <c r="Q30" s="35" t="s">
        <v>183</v>
      </c>
      <c r="R30" s="21"/>
      <c r="S30" s="35" t="s">
        <v>182</v>
      </c>
      <c r="T30" s="21"/>
      <c r="U30" s="35" t="s">
        <v>181</v>
      </c>
      <c r="V30" s="21"/>
      <c r="W30" s="35" t="s">
        <v>180</v>
      </c>
      <c r="X30" s="21"/>
      <c r="Y30" s="34" t="s">
        <v>8</v>
      </c>
    </row>
    <row r="31" spans="2:25" s="37" customFormat="1" ht="2.25" customHeight="1">
      <c r="B31" s="36"/>
      <c r="C31" s="21"/>
      <c r="D31" s="21"/>
      <c r="E31" s="21"/>
      <c r="F31" s="21"/>
      <c r="G31" s="21"/>
      <c r="H31" s="21"/>
      <c r="I31" s="21"/>
      <c r="J31" s="21"/>
      <c r="K31" s="21"/>
      <c r="L31" s="34"/>
      <c r="M31" s="36"/>
      <c r="N31" s="34"/>
      <c r="O31" s="34"/>
      <c r="Q31" s="21"/>
      <c r="R31" s="21"/>
      <c r="S31" s="21"/>
      <c r="T31" s="21"/>
      <c r="U31" s="21"/>
      <c r="V31" s="21"/>
      <c r="W31" s="21"/>
      <c r="X31" s="21"/>
      <c r="Y31" s="36"/>
    </row>
    <row r="32" spans="2:25" s="37" customFormat="1" ht="11.25">
      <c r="B32" s="38" t="s">
        <v>9</v>
      </c>
      <c r="C32" s="21"/>
      <c r="D32" s="39" t="s">
        <v>9</v>
      </c>
      <c r="E32" s="40"/>
      <c r="F32" s="39" t="s">
        <v>187</v>
      </c>
      <c r="G32" s="21"/>
      <c r="H32" s="41" t="s">
        <v>190</v>
      </c>
      <c r="I32" s="21"/>
      <c r="J32" s="35" t="s">
        <v>193</v>
      </c>
      <c r="K32" s="21"/>
      <c r="L32" s="34"/>
      <c r="M32" s="36"/>
      <c r="N32" s="34"/>
      <c r="O32" s="34"/>
      <c r="Q32" s="35" t="s">
        <v>193</v>
      </c>
      <c r="R32" s="21"/>
      <c r="S32" s="41" t="s">
        <v>190</v>
      </c>
      <c r="T32" s="40"/>
      <c r="U32" s="39" t="s">
        <v>187</v>
      </c>
      <c r="V32" s="21"/>
      <c r="W32" s="39" t="s">
        <v>9</v>
      </c>
      <c r="X32" s="21"/>
      <c r="Y32" s="38" t="s">
        <v>9</v>
      </c>
    </row>
    <row r="33" spans="2:25" s="44" customFormat="1" ht="11.25">
      <c r="B33" s="42" t="s">
        <v>195</v>
      </c>
      <c r="C33" s="40"/>
      <c r="D33" s="39" t="s">
        <v>186</v>
      </c>
      <c r="E33" s="40"/>
      <c r="F33" s="39" t="s">
        <v>188</v>
      </c>
      <c r="G33" s="40"/>
      <c r="H33" s="41" t="s">
        <v>191</v>
      </c>
      <c r="I33" s="21"/>
      <c r="J33" s="39" t="s">
        <v>213</v>
      </c>
      <c r="K33" s="21"/>
      <c r="L33" s="30"/>
      <c r="M33" s="43"/>
      <c r="N33" s="30"/>
      <c r="O33" s="30"/>
      <c r="Q33" s="39" t="s">
        <v>213</v>
      </c>
      <c r="R33" s="40"/>
      <c r="S33" s="39" t="s">
        <v>191</v>
      </c>
      <c r="T33" s="40"/>
      <c r="U33" s="39" t="s">
        <v>188</v>
      </c>
      <c r="V33" s="40"/>
      <c r="W33" s="39" t="s">
        <v>186</v>
      </c>
      <c r="X33" s="21"/>
      <c r="Y33" s="42" t="s">
        <v>195</v>
      </c>
    </row>
    <row r="34" spans="2:25" s="44" customFormat="1" ht="11.25">
      <c r="B34" s="42" t="s">
        <v>194</v>
      </c>
      <c r="C34" s="40"/>
      <c r="D34" s="39" t="s">
        <v>184</v>
      </c>
      <c r="E34" s="40"/>
      <c r="F34" s="39" t="s">
        <v>189</v>
      </c>
      <c r="G34" s="40"/>
      <c r="H34" s="41" t="s">
        <v>185</v>
      </c>
      <c r="I34" s="21"/>
      <c r="J34" s="39" t="s">
        <v>192</v>
      </c>
      <c r="K34" s="21"/>
      <c r="L34" s="30"/>
      <c r="M34" s="43"/>
      <c r="N34" s="30"/>
      <c r="O34" s="30"/>
      <c r="Q34" s="39" t="s">
        <v>192</v>
      </c>
      <c r="R34" s="40"/>
      <c r="S34" s="39" t="s">
        <v>185</v>
      </c>
      <c r="T34" s="40"/>
      <c r="U34" s="39" t="s">
        <v>189</v>
      </c>
      <c r="V34" s="40"/>
      <c r="W34" s="39" t="s">
        <v>184</v>
      </c>
      <c r="X34" s="21"/>
      <c r="Y34" s="42" t="s">
        <v>194</v>
      </c>
    </row>
    <row r="35" spans="2:25" s="68" customFormat="1" ht="2.25" customHeight="1">
      <c r="B35" s="45"/>
      <c r="C35" s="46"/>
      <c r="D35" s="47"/>
      <c r="E35" s="46"/>
      <c r="F35" s="47"/>
      <c r="G35" s="46"/>
      <c r="H35" s="47"/>
      <c r="I35" s="46"/>
      <c r="J35" s="47"/>
      <c r="K35" s="46"/>
      <c r="L35" s="48"/>
      <c r="M35" s="48"/>
      <c r="N35" s="48"/>
      <c r="O35" s="48"/>
      <c r="P35" s="48"/>
      <c r="Q35" s="45"/>
      <c r="R35" s="46"/>
      <c r="S35" s="47"/>
      <c r="T35" s="46"/>
      <c r="U35" s="47"/>
      <c r="V35" s="46"/>
      <c r="W35" s="47"/>
      <c r="X35" s="46"/>
      <c r="Y35" s="47"/>
    </row>
    <row r="36" spans="2:25" s="68" customFormat="1" ht="12" customHeight="1">
      <c r="B36" s="49"/>
      <c r="C36" s="50"/>
      <c r="D36" s="49"/>
      <c r="E36" s="50"/>
      <c r="F36" s="49"/>
      <c r="G36" s="50"/>
      <c r="H36" s="49"/>
      <c r="I36" s="50"/>
      <c r="J36" s="49"/>
      <c r="K36" s="50"/>
      <c r="L36" s="69" t="s">
        <v>176</v>
      </c>
      <c r="M36" s="70" t="s">
        <v>177</v>
      </c>
      <c r="N36" s="71"/>
      <c r="O36" s="37"/>
      <c r="P36" s="51"/>
      <c r="Q36" s="51">
        <f>J23</f>
        <v>3636</v>
      </c>
      <c r="R36" s="51"/>
      <c r="S36" s="51">
        <f>H23</f>
        <v>15477</v>
      </c>
      <c r="T36" s="51"/>
      <c r="U36" s="51">
        <f>F23</f>
        <v>44830</v>
      </c>
      <c r="V36" s="51"/>
      <c r="W36" s="51">
        <f>D23</f>
        <v>20086</v>
      </c>
      <c r="X36" s="51"/>
      <c r="Y36" s="51">
        <f>SUM(Q36:W36)</f>
        <v>84029</v>
      </c>
    </row>
    <row r="37" spans="2:25" s="77" customFormat="1" ht="12" customHeight="1">
      <c r="B37" s="72"/>
      <c r="C37" s="73"/>
      <c r="D37" s="72"/>
      <c r="E37" s="74"/>
      <c r="F37" s="72"/>
      <c r="G37" s="74"/>
      <c r="H37" s="72"/>
      <c r="I37" s="74"/>
      <c r="J37" s="72"/>
      <c r="K37" s="74"/>
      <c r="L37" s="75" t="s">
        <v>178</v>
      </c>
      <c r="M37" s="76" t="s">
        <v>179</v>
      </c>
      <c r="N37" s="72"/>
      <c r="O37" s="72"/>
      <c r="P37" s="73"/>
      <c r="Q37" s="72">
        <f>J25</f>
        <v>3426</v>
      </c>
      <c r="R37" s="73"/>
      <c r="S37" s="72">
        <f>H25</f>
        <v>12493</v>
      </c>
      <c r="T37" s="73"/>
      <c r="U37" s="72">
        <f>F25</f>
        <v>41034</v>
      </c>
      <c r="V37" s="73"/>
      <c r="W37" s="72">
        <f>D25</f>
        <v>16040</v>
      </c>
      <c r="X37" s="73"/>
      <c r="Y37" s="72">
        <f>SUM(Q37:W37)</f>
        <v>72993</v>
      </c>
    </row>
    <row r="38" spans="2:25" s="68" customFormat="1" ht="12" customHeight="1">
      <c r="B38" s="78">
        <f>SUM(D38:J38)</f>
        <v>72889</v>
      </c>
      <c r="C38" s="51"/>
      <c r="D38" s="78">
        <f>D39+D40</f>
        <v>16020</v>
      </c>
      <c r="E38" s="50"/>
      <c r="F38" s="78">
        <f>F39+F40</f>
        <v>40964</v>
      </c>
      <c r="G38" s="50"/>
      <c r="H38" s="78">
        <f>H39+H40</f>
        <v>12490</v>
      </c>
      <c r="I38" s="50"/>
      <c r="J38" s="78">
        <f>J39+J40</f>
        <v>3415</v>
      </c>
      <c r="K38" s="50"/>
      <c r="L38" s="79" t="s">
        <v>17</v>
      </c>
      <c r="M38" s="79" t="s">
        <v>18</v>
      </c>
      <c r="N38" s="79"/>
      <c r="O38" s="37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2:25" s="68" customFormat="1" ht="12" customHeight="1">
      <c r="B39" s="80">
        <f>SUM(D39:J39)</f>
        <v>56027</v>
      </c>
      <c r="C39" s="81"/>
      <c r="D39" s="80">
        <v>11823</v>
      </c>
      <c r="E39" s="82"/>
      <c r="F39" s="80">
        <v>32084</v>
      </c>
      <c r="G39" s="82"/>
      <c r="H39" s="80">
        <v>9428</v>
      </c>
      <c r="I39" s="82"/>
      <c r="J39" s="80">
        <v>2692</v>
      </c>
      <c r="K39" s="82"/>
      <c r="L39" s="69" t="s">
        <v>76</v>
      </c>
      <c r="M39" s="69"/>
      <c r="N39" s="69" t="s">
        <v>77</v>
      </c>
      <c r="O39" s="37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2:25" s="68" customFormat="1" ht="12" customHeight="1">
      <c r="B40" s="49">
        <f>SUM(D40:J40)</f>
        <v>16862</v>
      </c>
      <c r="C40" s="51"/>
      <c r="D40" s="49">
        <f>D42+D43</f>
        <v>4197</v>
      </c>
      <c r="E40" s="50"/>
      <c r="F40" s="49">
        <f>F42+F43</f>
        <v>8880</v>
      </c>
      <c r="G40" s="50"/>
      <c r="H40" s="49">
        <f>H42+H43</f>
        <v>3062</v>
      </c>
      <c r="I40" s="50"/>
      <c r="J40" s="49">
        <f>J42+J43</f>
        <v>723</v>
      </c>
      <c r="K40" s="50"/>
      <c r="L40" s="79" t="s">
        <v>78</v>
      </c>
      <c r="M40" s="79"/>
      <c r="N40" s="79" t="s">
        <v>79</v>
      </c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2:25" s="86" customFormat="1" ht="12" customHeight="1">
      <c r="B41" s="83"/>
      <c r="C41" s="84"/>
      <c r="D41" s="83"/>
      <c r="E41" s="84"/>
      <c r="F41" s="83"/>
      <c r="G41" s="84"/>
      <c r="H41" s="83"/>
      <c r="I41" s="84"/>
      <c r="J41" s="83"/>
      <c r="K41" s="84"/>
      <c r="L41" s="79"/>
      <c r="M41" s="79"/>
      <c r="N41" s="85" t="s">
        <v>80</v>
      </c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2:25" s="90" customFormat="1" ht="12" customHeight="1">
      <c r="B42" s="87">
        <f>SUM(D42:J42)</f>
        <v>10871</v>
      </c>
      <c r="C42" s="87"/>
      <c r="D42" s="87">
        <v>1496</v>
      </c>
      <c r="E42" s="87"/>
      <c r="F42" s="87">
        <v>5880</v>
      </c>
      <c r="G42" s="87"/>
      <c r="H42" s="87">
        <v>2831</v>
      </c>
      <c r="I42" s="87"/>
      <c r="J42" s="87">
        <v>664</v>
      </c>
      <c r="K42" s="87"/>
      <c r="L42" s="88" t="s">
        <v>81</v>
      </c>
      <c r="M42" s="88" t="s">
        <v>82</v>
      </c>
      <c r="N42" s="54" t="s">
        <v>82</v>
      </c>
      <c r="O42" s="54"/>
      <c r="P42" s="89"/>
      <c r="Q42" s="87"/>
      <c r="R42" s="87"/>
      <c r="S42" s="87"/>
      <c r="T42" s="87"/>
      <c r="U42" s="87"/>
      <c r="V42" s="87"/>
      <c r="W42" s="87"/>
      <c r="X42" s="87"/>
      <c r="Y42" s="87"/>
    </row>
    <row r="43" spans="2:25" s="93" customFormat="1" ht="12" customHeight="1">
      <c r="B43" s="91">
        <f>SUM(D43:J43)</f>
        <v>5991</v>
      </c>
      <c r="C43" s="55"/>
      <c r="D43" s="91">
        <v>2701</v>
      </c>
      <c r="E43" s="53"/>
      <c r="F43" s="91">
        <v>3000</v>
      </c>
      <c r="G43" s="53"/>
      <c r="H43" s="91">
        <v>231</v>
      </c>
      <c r="I43" s="53"/>
      <c r="J43" s="91">
        <v>59</v>
      </c>
      <c r="K43" s="53"/>
      <c r="L43" s="92" t="s">
        <v>83</v>
      </c>
      <c r="M43" s="92"/>
      <c r="N43" s="92" t="s">
        <v>84</v>
      </c>
      <c r="O43" s="91"/>
      <c r="P43" s="55"/>
      <c r="Q43" s="91"/>
      <c r="R43" s="55"/>
      <c r="S43" s="91"/>
      <c r="T43" s="55"/>
      <c r="U43" s="91"/>
      <c r="V43" s="55"/>
      <c r="W43" s="91"/>
      <c r="X43" s="55"/>
      <c r="Y43" s="91"/>
    </row>
    <row r="44" spans="2:25" s="68" customFormat="1" ht="12" customHeight="1">
      <c r="B44" s="78">
        <f>SUM(D44:J44)</f>
        <v>104</v>
      </c>
      <c r="C44" s="51"/>
      <c r="D44" s="78">
        <v>20</v>
      </c>
      <c r="E44" s="50"/>
      <c r="F44" s="78">
        <v>70</v>
      </c>
      <c r="G44" s="50"/>
      <c r="H44" s="78">
        <v>3</v>
      </c>
      <c r="I44" s="50"/>
      <c r="J44" s="78">
        <v>11</v>
      </c>
      <c r="K44" s="50"/>
      <c r="L44" s="21" t="s">
        <v>88</v>
      </c>
      <c r="M44" s="21"/>
      <c r="N44" s="21" t="s">
        <v>89</v>
      </c>
      <c r="O44" s="78"/>
      <c r="P44" s="51"/>
      <c r="Q44" s="78"/>
      <c r="R44" s="51"/>
      <c r="S44" s="78"/>
      <c r="T44" s="51"/>
      <c r="U44" s="78"/>
      <c r="V44" s="51"/>
      <c r="W44" s="78"/>
      <c r="X44" s="51"/>
      <c r="Y44" s="78"/>
    </row>
    <row r="45" spans="2:25" s="68" customFormat="1" ht="12" customHeight="1">
      <c r="B45" s="78"/>
      <c r="C45" s="81"/>
      <c r="D45" s="78"/>
      <c r="E45" s="82"/>
      <c r="F45" s="78"/>
      <c r="G45" s="82"/>
      <c r="H45" s="78"/>
      <c r="I45" s="82"/>
      <c r="J45" s="78"/>
      <c r="K45" s="82"/>
      <c r="L45" s="21"/>
      <c r="M45" s="21"/>
      <c r="N45" s="21" t="s">
        <v>90</v>
      </c>
      <c r="O45" s="78"/>
      <c r="P45" s="81"/>
      <c r="Q45" s="78"/>
      <c r="R45" s="81"/>
      <c r="S45" s="78"/>
      <c r="T45" s="81"/>
      <c r="U45" s="78"/>
      <c r="V45" s="81"/>
      <c r="W45" s="78"/>
      <c r="X45" s="81"/>
      <c r="Y45" s="78"/>
    </row>
    <row r="46" spans="11:25" s="68" customFormat="1" ht="12" customHeight="1">
      <c r="K46" s="94"/>
      <c r="L46" s="79" t="s">
        <v>94</v>
      </c>
      <c r="M46" s="95"/>
      <c r="N46" s="79" t="s">
        <v>95</v>
      </c>
      <c r="O46" s="96"/>
      <c r="P46" s="96"/>
      <c r="Q46" s="94"/>
      <c r="R46" s="94"/>
      <c r="S46" s="94"/>
      <c r="T46" s="94"/>
      <c r="U46" s="94"/>
      <c r="V46" s="94"/>
      <c r="W46" s="94"/>
      <c r="X46" s="94"/>
      <c r="Y46" s="94"/>
    </row>
    <row r="47" spans="2:56" s="62" customFormat="1" ht="12" customHeight="1">
      <c r="B47" s="97">
        <f>SUM(D47:J47)</f>
        <v>11036</v>
      </c>
      <c r="C47" s="97"/>
      <c r="D47" s="97">
        <f>W36-D38-D44</f>
        <v>4046</v>
      </c>
      <c r="E47" s="97"/>
      <c r="F47" s="97">
        <f>U36-F38-F44</f>
        <v>3796</v>
      </c>
      <c r="G47" s="97"/>
      <c r="H47" s="97">
        <f>S36-H38-H44</f>
        <v>2984</v>
      </c>
      <c r="I47" s="97"/>
      <c r="J47" s="97">
        <f>Q36-J38-J44</f>
        <v>210</v>
      </c>
      <c r="K47" s="98"/>
      <c r="L47" s="99" t="s">
        <v>19</v>
      </c>
      <c r="M47" s="100" t="s">
        <v>20</v>
      </c>
      <c r="N47" s="101"/>
      <c r="O47" s="102"/>
      <c r="P47" s="102"/>
      <c r="Q47" s="98"/>
      <c r="R47" s="98"/>
      <c r="S47" s="98"/>
      <c r="T47" s="98"/>
      <c r="U47" s="98"/>
      <c r="V47" s="98"/>
      <c r="W47" s="98"/>
      <c r="X47" s="98"/>
      <c r="Y47" s="98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</row>
    <row r="48" spans="2:56" s="67" customFormat="1" ht="12" customHeight="1" thickBot="1">
      <c r="B48" s="159" t="s">
        <v>220</v>
      </c>
      <c r="C48" s="64"/>
      <c r="D48" s="159" t="s">
        <v>220</v>
      </c>
      <c r="E48" s="64"/>
      <c r="F48" s="159" t="s">
        <v>220</v>
      </c>
      <c r="G48" s="64"/>
      <c r="H48" s="159" t="s">
        <v>220</v>
      </c>
      <c r="I48" s="64"/>
      <c r="J48" s="159" t="s">
        <v>220</v>
      </c>
      <c r="K48" s="64"/>
      <c r="L48" s="65" t="s">
        <v>21</v>
      </c>
      <c r="M48" s="65" t="s">
        <v>22</v>
      </c>
      <c r="N48" s="65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</row>
    <row r="49" spans="2:25" s="68" customFormat="1" ht="21" customHeight="1">
      <c r="B49" s="15" t="s">
        <v>23</v>
      </c>
      <c r="C49" s="15"/>
      <c r="D49" s="17"/>
      <c r="E49" s="18"/>
      <c r="F49" s="18"/>
      <c r="G49" s="18"/>
      <c r="H49" s="18"/>
      <c r="I49" s="18"/>
      <c r="J49" s="18"/>
      <c r="K49" s="18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2:25" s="68" customFormat="1" ht="3.75" customHeight="1">
      <c r="B50" s="20"/>
      <c r="C50" s="20"/>
      <c r="D50" s="20"/>
      <c r="E50" s="20"/>
      <c r="F50" s="20"/>
      <c r="G50" s="20"/>
      <c r="H50" s="20"/>
      <c r="I50" s="20"/>
      <c r="J50" s="20"/>
      <c r="K50" s="21"/>
      <c r="L50" s="22"/>
      <c r="M50" s="23"/>
      <c r="N50" s="24"/>
      <c r="O50" s="24"/>
      <c r="P50" s="25"/>
      <c r="Q50" s="20"/>
      <c r="R50" s="20"/>
      <c r="S50" s="20"/>
      <c r="T50" s="20"/>
      <c r="U50" s="20"/>
      <c r="V50" s="20"/>
      <c r="W50" s="20"/>
      <c r="X50" s="20"/>
      <c r="Y50" s="20"/>
    </row>
    <row r="51" spans="2:25" s="31" customFormat="1" ht="12" customHeight="1">
      <c r="B51" s="26" t="s">
        <v>7</v>
      </c>
      <c r="C51" s="27"/>
      <c r="D51" s="27"/>
      <c r="E51" s="27"/>
      <c r="F51" s="27"/>
      <c r="G51" s="27"/>
      <c r="H51" s="27"/>
      <c r="I51" s="27"/>
      <c r="J51" s="27"/>
      <c r="K51" s="21"/>
      <c r="L51" s="28" t="s">
        <v>6</v>
      </c>
      <c r="M51" s="29"/>
      <c r="N51" s="30" t="s">
        <v>72</v>
      </c>
      <c r="O51" s="30"/>
      <c r="Q51" s="26" t="s">
        <v>16</v>
      </c>
      <c r="R51" s="27"/>
      <c r="S51" s="27"/>
      <c r="T51" s="27"/>
      <c r="U51" s="27"/>
      <c r="V51" s="27"/>
      <c r="W51" s="27"/>
      <c r="X51" s="27"/>
      <c r="Y51" s="26"/>
    </row>
    <row r="52" spans="2:15" s="31" customFormat="1" ht="2.25" customHeight="1">
      <c r="B52" s="32"/>
      <c r="C52" s="32"/>
      <c r="D52" s="32"/>
      <c r="E52" s="32"/>
      <c r="F52" s="32"/>
      <c r="G52" s="32"/>
      <c r="H52" s="32"/>
      <c r="I52" s="32"/>
      <c r="J52" s="32"/>
      <c r="K52" s="33"/>
      <c r="L52" s="27"/>
      <c r="M52" s="32"/>
      <c r="N52" s="27"/>
      <c r="O52" s="27"/>
    </row>
    <row r="53" spans="2:25" s="31" customFormat="1" ht="11.25">
      <c r="B53" s="34" t="s">
        <v>8</v>
      </c>
      <c r="C53" s="21"/>
      <c r="D53" s="35" t="s">
        <v>180</v>
      </c>
      <c r="E53" s="21"/>
      <c r="F53" s="35" t="s">
        <v>181</v>
      </c>
      <c r="G53" s="21"/>
      <c r="H53" s="35" t="s">
        <v>182</v>
      </c>
      <c r="I53" s="21"/>
      <c r="J53" s="35" t="s">
        <v>183</v>
      </c>
      <c r="K53" s="21"/>
      <c r="L53" s="34"/>
      <c r="M53" s="36"/>
      <c r="N53" s="34" t="s">
        <v>73</v>
      </c>
      <c r="O53" s="34"/>
      <c r="Q53" s="35" t="s">
        <v>183</v>
      </c>
      <c r="R53" s="21"/>
      <c r="S53" s="35" t="s">
        <v>182</v>
      </c>
      <c r="T53" s="21"/>
      <c r="U53" s="35" t="s">
        <v>181</v>
      </c>
      <c r="V53" s="21"/>
      <c r="W53" s="35" t="s">
        <v>180</v>
      </c>
      <c r="X53" s="21"/>
      <c r="Y53" s="34" t="s">
        <v>8</v>
      </c>
    </row>
    <row r="54" spans="2:25" s="37" customFormat="1" ht="2.25" customHeight="1">
      <c r="B54" s="36"/>
      <c r="C54" s="21"/>
      <c r="D54" s="21"/>
      <c r="E54" s="21"/>
      <c r="F54" s="21"/>
      <c r="G54" s="21"/>
      <c r="H54" s="21"/>
      <c r="I54" s="21"/>
      <c r="J54" s="21"/>
      <c r="K54" s="21"/>
      <c r="L54" s="34"/>
      <c r="M54" s="36"/>
      <c r="N54" s="34"/>
      <c r="O54" s="34"/>
      <c r="Q54" s="21"/>
      <c r="R54" s="21"/>
      <c r="S54" s="21"/>
      <c r="T54" s="21"/>
      <c r="U54" s="21"/>
      <c r="V54" s="21"/>
      <c r="W54" s="21"/>
      <c r="X54" s="21"/>
      <c r="Y54" s="36"/>
    </row>
    <row r="55" spans="2:25" s="37" customFormat="1" ht="11.25">
      <c r="B55" s="38" t="s">
        <v>9</v>
      </c>
      <c r="C55" s="21"/>
      <c r="D55" s="39" t="s">
        <v>9</v>
      </c>
      <c r="E55" s="40"/>
      <c r="F55" s="39" t="s">
        <v>187</v>
      </c>
      <c r="G55" s="21"/>
      <c r="H55" s="41" t="s">
        <v>190</v>
      </c>
      <c r="I55" s="21"/>
      <c r="J55" s="35" t="s">
        <v>193</v>
      </c>
      <c r="K55" s="21"/>
      <c r="L55" s="34"/>
      <c r="M55" s="36"/>
      <c r="N55" s="34"/>
      <c r="O55" s="34"/>
      <c r="Q55" s="35" t="s">
        <v>193</v>
      </c>
      <c r="R55" s="21"/>
      <c r="S55" s="41" t="s">
        <v>190</v>
      </c>
      <c r="T55" s="40"/>
      <c r="U55" s="39" t="s">
        <v>187</v>
      </c>
      <c r="V55" s="21"/>
      <c r="W55" s="39" t="s">
        <v>9</v>
      </c>
      <c r="X55" s="21"/>
      <c r="Y55" s="38" t="s">
        <v>9</v>
      </c>
    </row>
    <row r="56" spans="2:25" s="44" customFormat="1" ht="11.25">
      <c r="B56" s="42" t="s">
        <v>195</v>
      </c>
      <c r="C56" s="40"/>
      <c r="D56" s="39" t="s">
        <v>186</v>
      </c>
      <c r="E56" s="40"/>
      <c r="F56" s="39" t="s">
        <v>188</v>
      </c>
      <c r="G56" s="40"/>
      <c r="H56" s="41" t="s">
        <v>191</v>
      </c>
      <c r="I56" s="21"/>
      <c r="J56" s="39" t="s">
        <v>213</v>
      </c>
      <c r="K56" s="21"/>
      <c r="L56" s="30"/>
      <c r="M56" s="43"/>
      <c r="N56" s="30"/>
      <c r="O56" s="30"/>
      <c r="Q56" s="39" t="s">
        <v>213</v>
      </c>
      <c r="R56" s="40"/>
      <c r="S56" s="39" t="s">
        <v>191</v>
      </c>
      <c r="T56" s="40"/>
      <c r="U56" s="39" t="s">
        <v>188</v>
      </c>
      <c r="V56" s="40"/>
      <c r="W56" s="39" t="s">
        <v>186</v>
      </c>
      <c r="X56" s="21"/>
      <c r="Y56" s="42" t="s">
        <v>195</v>
      </c>
    </row>
    <row r="57" spans="2:25" s="44" customFormat="1" ht="11.25">
      <c r="B57" s="42" t="s">
        <v>194</v>
      </c>
      <c r="C57" s="40"/>
      <c r="D57" s="39" t="s">
        <v>184</v>
      </c>
      <c r="E57" s="40"/>
      <c r="F57" s="39" t="s">
        <v>189</v>
      </c>
      <c r="G57" s="40"/>
      <c r="H57" s="41" t="s">
        <v>185</v>
      </c>
      <c r="I57" s="21"/>
      <c r="J57" s="39" t="s">
        <v>192</v>
      </c>
      <c r="K57" s="21"/>
      <c r="L57" s="30"/>
      <c r="M57" s="43"/>
      <c r="N57" s="30"/>
      <c r="O57" s="30"/>
      <c r="Q57" s="39" t="s">
        <v>192</v>
      </c>
      <c r="R57" s="40"/>
      <c r="S57" s="39" t="s">
        <v>185</v>
      </c>
      <c r="T57" s="40"/>
      <c r="U57" s="39" t="s">
        <v>189</v>
      </c>
      <c r="V57" s="40"/>
      <c r="W57" s="39" t="s">
        <v>184</v>
      </c>
      <c r="X57" s="21"/>
      <c r="Y57" s="42" t="s">
        <v>194</v>
      </c>
    </row>
    <row r="58" spans="2:25" s="68" customFormat="1" ht="2.25" customHeight="1">
      <c r="B58" s="45"/>
      <c r="C58" s="46"/>
      <c r="D58" s="47"/>
      <c r="E58" s="46"/>
      <c r="F58" s="47"/>
      <c r="G58" s="46"/>
      <c r="H58" s="47"/>
      <c r="I58" s="46"/>
      <c r="J58" s="47"/>
      <c r="K58" s="46"/>
      <c r="L58" s="48"/>
      <c r="M58" s="48"/>
      <c r="N58" s="48"/>
      <c r="O58" s="48"/>
      <c r="P58" s="48"/>
      <c r="Q58" s="45"/>
      <c r="R58" s="46"/>
      <c r="S58" s="47"/>
      <c r="T58" s="46"/>
      <c r="U58" s="47"/>
      <c r="V58" s="46"/>
      <c r="W58" s="47"/>
      <c r="X58" s="46"/>
      <c r="Y58" s="47"/>
    </row>
    <row r="59" spans="2:56" s="31" customFormat="1" ht="12" customHeight="1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4" t="s">
        <v>19</v>
      </c>
      <c r="M59" s="105" t="s">
        <v>20</v>
      </c>
      <c r="N59" s="106"/>
      <c r="O59" s="107"/>
      <c r="P59" s="108"/>
      <c r="Q59" s="103">
        <f>J47</f>
        <v>210</v>
      </c>
      <c r="R59" s="103"/>
      <c r="S59" s="103">
        <f>H47</f>
        <v>2984</v>
      </c>
      <c r="T59" s="103"/>
      <c r="U59" s="103">
        <f>F47</f>
        <v>3796</v>
      </c>
      <c r="V59" s="103"/>
      <c r="W59" s="103">
        <f>D47</f>
        <v>4046</v>
      </c>
      <c r="X59" s="103"/>
      <c r="Y59" s="103">
        <f>SUM(Q59:W59)</f>
        <v>11036</v>
      </c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</row>
    <row r="60" spans="2:25" s="77" customFormat="1" ht="12" customHeight="1">
      <c r="B60" s="72"/>
      <c r="C60" s="73"/>
      <c r="D60" s="72"/>
      <c r="E60" s="74"/>
      <c r="F60" s="72"/>
      <c r="G60" s="74"/>
      <c r="H60" s="72"/>
      <c r="I60" s="74"/>
      <c r="J60" s="72"/>
      <c r="K60" s="74"/>
      <c r="L60" s="76" t="s">
        <v>21</v>
      </c>
      <c r="M60" s="76" t="s">
        <v>22</v>
      </c>
      <c r="N60" s="109"/>
      <c r="O60" s="72"/>
      <c r="P60" s="73"/>
      <c r="Q60" s="72" t="str">
        <f>J48</f>
        <v>0</v>
      </c>
      <c r="R60" s="73"/>
      <c r="S60" s="72" t="str">
        <f>H48</f>
        <v>0</v>
      </c>
      <c r="T60" s="73"/>
      <c r="U60" s="72" t="str">
        <f>F48</f>
        <v>0</v>
      </c>
      <c r="V60" s="73"/>
      <c r="W60" s="72" t="str">
        <f>D48</f>
        <v>0</v>
      </c>
      <c r="X60" s="73"/>
      <c r="Y60" s="72">
        <f>SUM(Q60:W60)</f>
        <v>0</v>
      </c>
    </row>
    <row r="61" spans="2:25" s="44" customFormat="1" ht="12" customHeight="1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79" t="s">
        <v>85</v>
      </c>
      <c r="M61" s="79" t="s">
        <v>97</v>
      </c>
      <c r="N61" s="79"/>
      <c r="O61" s="107"/>
      <c r="P61" s="108"/>
      <c r="Q61" s="103">
        <f>Q63+Q71</f>
        <v>0</v>
      </c>
      <c r="R61" s="103"/>
      <c r="S61" s="103">
        <f>S63+S71</f>
        <v>14557</v>
      </c>
      <c r="T61" s="103"/>
      <c r="U61" s="103">
        <f>U63+U71</f>
        <v>30457</v>
      </c>
      <c r="V61" s="103"/>
      <c r="W61" s="103">
        <f>W63+W71</f>
        <v>36602</v>
      </c>
      <c r="X61" s="103"/>
      <c r="Y61" s="103">
        <f>SUM(Q61:W61)</f>
        <v>81616</v>
      </c>
    </row>
    <row r="62" spans="2:25" s="44" customFormat="1" ht="12" customHeight="1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79"/>
      <c r="M62" s="110" t="s">
        <v>98</v>
      </c>
      <c r="N62" s="79"/>
      <c r="O62" s="107"/>
      <c r="P62" s="108"/>
      <c r="Q62" s="103"/>
      <c r="R62" s="103"/>
      <c r="S62" s="103"/>
      <c r="T62" s="103"/>
      <c r="U62" s="103"/>
      <c r="V62" s="103"/>
      <c r="W62" s="103"/>
      <c r="X62" s="103"/>
      <c r="Y62" s="103"/>
    </row>
    <row r="63" spans="2:25" s="48" customFormat="1" ht="12" customHeight="1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4" t="s">
        <v>86</v>
      </c>
      <c r="M63" s="105"/>
      <c r="N63" s="111" t="s">
        <v>87</v>
      </c>
      <c r="O63" s="107"/>
      <c r="P63" s="154"/>
      <c r="Q63" s="103">
        <f>Q64+Q66+Q68</f>
        <v>0</v>
      </c>
      <c r="R63" s="103"/>
      <c r="S63" s="103">
        <f>S64+S66+S68</f>
        <v>6490</v>
      </c>
      <c r="T63" s="103"/>
      <c r="U63" s="103">
        <f>U64+U66+U68</f>
        <v>30206</v>
      </c>
      <c r="V63" s="103"/>
      <c r="W63" s="103">
        <f>W64+W66+W68</f>
        <v>36347</v>
      </c>
      <c r="X63" s="103"/>
      <c r="Y63" s="103">
        <f>SUM(Q63:W63)</f>
        <v>73043</v>
      </c>
    </row>
    <row r="64" spans="2:25" s="116" customFormat="1" ht="12" customHeight="1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112" t="s">
        <v>199</v>
      </c>
      <c r="M64" s="113"/>
      <c r="N64" s="114" t="s">
        <v>200</v>
      </c>
      <c r="O64" s="115"/>
      <c r="P64" s="89"/>
      <c r="Q64" s="87">
        <v>0</v>
      </c>
      <c r="R64" s="87"/>
      <c r="S64" s="87">
        <v>3478</v>
      </c>
      <c r="T64" s="87"/>
      <c r="U64" s="87">
        <v>12399</v>
      </c>
      <c r="V64" s="87"/>
      <c r="W64" s="87">
        <v>24874</v>
      </c>
      <c r="X64" s="87"/>
      <c r="Y64" s="87">
        <f>SUM(Q64:W64)</f>
        <v>40751</v>
      </c>
    </row>
    <row r="65" spans="2:25" s="116" customFormat="1" ht="12" customHeight="1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112"/>
      <c r="M65" s="113"/>
      <c r="N65" s="114" t="s">
        <v>201</v>
      </c>
      <c r="O65" s="115"/>
      <c r="P65" s="89"/>
      <c r="Q65" s="87"/>
      <c r="R65" s="87"/>
      <c r="S65" s="87"/>
      <c r="T65" s="87"/>
      <c r="U65" s="87"/>
      <c r="V65" s="87"/>
      <c r="W65" s="87"/>
      <c r="X65" s="87"/>
      <c r="Y65" s="87"/>
    </row>
    <row r="66" spans="2:25" s="116" customFormat="1" ht="12" customHeight="1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112" t="s">
        <v>202</v>
      </c>
      <c r="M66" s="113"/>
      <c r="N66" s="114" t="s">
        <v>203</v>
      </c>
      <c r="O66" s="115"/>
      <c r="P66" s="89"/>
      <c r="Q66" s="87">
        <v>0</v>
      </c>
      <c r="R66" s="87"/>
      <c r="S66" s="87">
        <v>59</v>
      </c>
      <c r="T66" s="87"/>
      <c r="U66" s="87">
        <v>38</v>
      </c>
      <c r="V66" s="87"/>
      <c r="W66" s="87">
        <v>16</v>
      </c>
      <c r="X66" s="87"/>
      <c r="Y66" s="87">
        <f>SUM(Q66:W66)</f>
        <v>113</v>
      </c>
    </row>
    <row r="67" spans="2:25" s="116" customFormat="1" ht="12" customHeight="1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112"/>
      <c r="M67" s="113"/>
      <c r="N67" s="114" t="s">
        <v>204</v>
      </c>
      <c r="O67" s="115"/>
      <c r="P67" s="89"/>
      <c r="Q67" s="87"/>
      <c r="R67" s="87"/>
      <c r="S67" s="87"/>
      <c r="T67" s="87"/>
      <c r="U67" s="87"/>
      <c r="V67" s="87"/>
      <c r="W67" s="87"/>
      <c r="X67" s="87"/>
      <c r="Y67" s="87"/>
    </row>
    <row r="68" spans="2:25" s="116" customFormat="1" ht="12" customHeight="1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112" t="s">
        <v>205</v>
      </c>
      <c r="M68" s="113"/>
      <c r="N68" s="114" t="s">
        <v>206</v>
      </c>
      <c r="O68" s="115"/>
      <c r="P68" s="89"/>
      <c r="Q68" s="87">
        <v>0</v>
      </c>
      <c r="R68" s="87"/>
      <c r="S68" s="87">
        <v>2953</v>
      </c>
      <c r="T68" s="87"/>
      <c r="U68" s="87">
        <v>17769</v>
      </c>
      <c r="V68" s="87"/>
      <c r="W68" s="87">
        <v>11457</v>
      </c>
      <c r="X68" s="87"/>
      <c r="Y68" s="87">
        <f>SUM(Q68:W68)</f>
        <v>32179</v>
      </c>
    </row>
    <row r="69" spans="2:25" s="116" customFormat="1" ht="12" customHeight="1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112"/>
      <c r="M69" s="113"/>
      <c r="N69" s="114" t="s">
        <v>207</v>
      </c>
      <c r="O69" s="115"/>
      <c r="P69" s="89"/>
      <c r="Q69" s="87"/>
      <c r="R69" s="87"/>
      <c r="S69" s="87"/>
      <c r="T69" s="87"/>
      <c r="U69" s="87"/>
      <c r="V69" s="87"/>
      <c r="W69" s="87"/>
      <c r="X69" s="87"/>
      <c r="Y69" s="87"/>
    </row>
    <row r="70" spans="2:25" s="116" customFormat="1" ht="12" customHeight="1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112"/>
      <c r="M70" s="113"/>
      <c r="N70" s="114" t="s">
        <v>208</v>
      </c>
      <c r="O70" s="115"/>
      <c r="P70" s="89"/>
      <c r="Q70" s="87"/>
      <c r="R70" s="87"/>
      <c r="S70" s="87"/>
      <c r="T70" s="87"/>
      <c r="U70" s="87"/>
      <c r="V70" s="87"/>
      <c r="W70" s="87"/>
      <c r="X70" s="87"/>
      <c r="Y70" s="87"/>
    </row>
    <row r="71" spans="2:25" s="68" customFormat="1" ht="12" customHeight="1">
      <c r="B71" s="117"/>
      <c r="C71" s="51"/>
      <c r="D71" s="117"/>
      <c r="E71" s="50"/>
      <c r="F71" s="117"/>
      <c r="G71" s="50"/>
      <c r="H71" s="117"/>
      <c r="I71" s="50"/>
      <c r="J71" s="117"/>
      <c r="K71" s="50"/>
      <c r="L71" s="118" t="s">
        <v>88</v>
      </c>
      <c r="M71" s="118"/>
      <c r="N71" s="118" t="s">
        <v>99</v>
      </c>
      <c r="O71" s="117"/>
      <c r="P71" s="51"/>
      <c r="Q71" s="117">
        <v>0</v>
      </c>
      <c r="R71" s="51"/>
      <c r="S71" s="117">
        <v>8067</v>
      </c>
      <c r="T71" s="51"/>
      <c r="U71" s="117">
        <v>251</v>
      </c>
      <c r="V71" s="51"/>
      <c r="W71" s="117">
        <v>255</v>
      </c>
      <c r="X71" s="51"/>
      <c r="Y71" s="117">
        <f>SUM(Q71:W71)</f>
        <v>8573</v>
      </c>
    </row>
    <row r="72" spans="2:25" s="68" customFormat="1" ht="12" customHeight="1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79" t="s">
        <v>91</v>
      </c>
      <c r="M72" s="79" t="s">
        <v>92</v>
      </c>
      <c r="N72" s="79"/>
      <c r="O72" s="107"/>
      <c r="P72" s="108"/>
      <c r="Q72" s="103">
        <f>Q73+Q74</f>
        <v>-2434</v>
      </c>
      <c r="R72" s="103"/>
      <c r="S72" s="103">
        <f>S73+S74</f>
        <v>-1110</v>
      </c>
      <c r="T72" s="103"/>
      <c r="U72" s="103">
        <f>U73+U74</f>
        <v>-1738</v>
      </c>
      <c r="V72" s="103"/>
      <c r="W72" s="103">
        <f>W73+W74</f>
        <v>-2391</v>
      </c>
      <c r="X72" s="103"/>
      <c r="Y72" s="103">
        <f>SUM(Q72:W72)</f>
        <v>-7673</v>
      </c>
    </row>
    <row r="73" spans="2:56" s="56" customFormat="1" ht="12" customHeight="1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112" t="s">
        <v>75</v>
      </c>
      <c r="M73" s="113"/>
      <c r="N73" s="114" t="s">
        <v>93</v>
      </c>
      <c r="O73" s="115"/>
      <c r="P73" s="89"/>
      <c r="Q73" s="87">
        <v>0</v>
      </c>
      <c r="R73" s="87"/>
      <c r="S73" s="87">
        <v>-974</v>
      </c>
      <c r="T73" s="87"/>
      <c r="U73" s="87">
        <v>-776</v>
      </c>
      <c r="V73" s="87"/>
      <c r="W73" s="87">
        <v>-1551</v>
      </c>
      <c r="X73" s="87"/>
      <c r="Y73" s="87">
        <f>SUM(Q73:W73)</f>
        <v>-3301</v>
      </c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</row>
    <row r="74" spans="2:25" s="93" customFormat="1" ht="12" customHeight="1">
      <c r="B74" s="91"/>
      <c r="C74" s="55"/>
      <c r="D74" s="91"/>
      <c r="E74" s="53"/>
      <c r="F74" s="91"/>
      <c r="G74" s="53"/>
      <c r="H74" s="91"/>
      <c r="I74" s="53"/>
      <c r="J74" s="91"/>
      <c r="K74" s="53"/>
      <c r="L74" s="92" t="s">
        <v>94</v>
      </c>
      <c r="M74" s="92"/>
      <c r="N74" s="92" t="s">
        <v>95</v>
      </c>
      <c r="O74" s="91"/>
      <c r="P74" s="55"/>
      <c r="Q74" s="91">
        <v>-2434</v>
      </c>
      <c r="R74" s="55"/>
      <c r="S74" s="91">
        <v>-136</v>
      </c>
      <c r="T74" s="55"/>
      <c r="U74" s="91">
        <v>-962</v>
      </c>
      <c r="V74" s="55"/>
      <c r="W74" s="91">
        <v>-840</v>
      </c>
      <c r="X74" s="55"/>
      <c r="Y74" s="91">
        <f>SUM(Q74:W74)</f>
        <v>-4372</v>
      </c>
    </row>
    <row r="75" spans="2:25" s="68" customFormat="1" ht="12" customHeight="1">
      <c r="B75" s="103">
        <f>B76+B77+B78+B80+B82</f>
        <v>19790</v>
      </c>
      <c r="C75" s="103"/>
      <c r="D75" s="103">
        <f>D76+D77+D78+D80+D82</f>
        <v>16929</v>
      </c>
      <c r="E75" s="103"/>
      <c r="F75" s="103">
        <f>F76+F77+F78+F80+F82</f>
        <v>2234</v>
      </c>
      <c r="G75" s="103"/>
      <c r="H75" s="103">
        <f>H76+H77+H78+H80+H82</f>
        <v>833</v>
      </c>
      <c r="I75" s="103"/>
      <c r="J75" s="103">
        <f>J76+J77+J78+J80+J82</f>
        <v>17</v>
      </c>
      <c r="K75" s="103"/>
      <c r="L75" s="79" t="s">
        <v>32</v>
      </c>
      <c r="M75" s="79" t="s">
        <v>33</v>
      </c>
      <c r="N75" s="79"/>
      <c r="O75" s="107"/>
      <c r="P75" s="108"/>
      <c r="Q75" s="103">
        <f>Q76+Q77+Q78+Q80+Q82</f>
        <v>739</v>
      </c>
      <c r="R75" s="103"/>
      <c r="S75" s="103">
        <f>S76+S77+S78+S80+S82</f>
        <v>609</v>
      </c>
      <c r="T75" s="103"/>
      <c r="U75" s="103">
        <f>U76+U77+U78+U80+U82</f>
        <v>453</v>
      </c>
      <c r="V75" s="103"/>
      <c r="W75" s="103">
        <f>W76+W77+W78+W80+W82</f>
        <v>5682</v>
      </c>
      <c r="X75" s="103"/>
      <c r="Y75" s="103">
        <f>Y76+Y77+Y78+Y80+Y82</f>
        <v>7260</v>
      </c>
    </row>
    <row r="76" spans="2:25" s="93" customFormat="1" ht="12" customHeight="1">
      <c r="B76" s="55">
        <v>19781</v>
      </c>
      <c r="C76" s="87"/>
      <c r="D76" s="87">
        <v>16926</v>
      </c>
      <c r="E76" s="87"/>
      <c r="F76" s="87">
        <v>2233</v>
      </c>
      <c r="G76" s="87"/>
      <c r="H76" s="87">
        <v>828</v>
      </c>
      <c r="I76" s="87"/>
      <c r="J76" s="87">
        <v>17</v>
      </c>
      <c r="K76" s="87"/>
      <c r="L76" s="112" t="s">
        <v>100</v>
      </c>
      <c r="M76" s="113"/>
      <c r="N76" s="114" t="s">
        <v>101</v>
      </c>
      <c r="O76" s="115"/>
      <c r="P76" s="89"/>
      <c r="Q76" s="87">
        <v>739</v>
      </c>
      <c r="R76" s="87"/>
      <c r="S76" s="87">
        <v>424</v>
      </c>
      <c r="T76" s="87"/>
      <c r="U76" s="87">
        <v>371</v>
      </c>
      <c r="V76" s="87"/>
      <c r="W76" s="87">
        <v>1191</v>
      </c>
      <c r="X76" s="87"/>
      <c r="Y76" s="55">
        <v>2502</v>
      </c>
    </row>
    <row r="77" spans="2:25" s="93" customFormat="1" ht="12" customHeight="1">
      <c r="B77" s="87">
        <f>SUM(D77:J77)</f>
        <v>0</v>
      </c>
      <c r="C77" s="87"/>
      <c r="D77" s="87">
        <v>0</v>
      </c>
      <c r="E77" s="87"/>
      <c r="F77" s="87">
        <v>0</v>
      </c>
      <c r="G77" s="87"/>
      <c r="H77" s="87">
        <v>0</v>
      </c>
      <c r="I77" s="87"/>
      <c r="J77" s="87">
        <v>0</v>
      </c>
      <c r="K77" s="87"/>
      <c r="L77" s="112" t="s">
        <v>102</v>
      </c>
      <c r="M77" s="113"/>
      <c r="N77" s="114" t="s">
        <v>103</v>
      </c>
      <c r="O77" s="115"/>
      <c r="P77" s="89"/>
      <c r="Q77" s="87">
        <v>0</v>
      </c>
      <c r="R77" s="87"/>
      <c r="S77" s="87">
        <v>152</v>
      </c>
      <c r="T77" s="87"/>
      <c r="U77" s="87">
        <v>66</v>
      </c>
      <c r="V77" s="87"/>
      <c r="W77" s="87">
        <v>4301</v>
      </c>
      <c r="X77" s="87"/>
      <c r="Y77" s="87">
        <f>SUM(Q77:W77)</f>
        <v>4519</v>
      </c>
    </row>
    <row r="78" spans="2:25" s="93" customFormat="1" ht="12" customHeight="1">
      <c r="B78" s="87">
        <f>SUM(D78:J78)</f>
        <v>0</v>
      </c>
      <c r="C78" s="87"/>
      <c r="D78" s="87">
        <v>0</v>
      </c>
      <c r="E78" s="87"/>
      <c r="F78" s="87">
        <v>0</v>
      </c>
      <c r="G78" s="87"/>
      <c r="H78" s="87">
        <v>0</v>
      </c>
      <c r="I78" s="87"/>
      <c r="J78" s="87">
        <v>0</v>
      </c>
      <c r="K78" s="87"/>
      <c r="L78" s="112" t="s">
        <v>104</v>
      </c>
      <c r="M78" s="114"/>
      <c r="N78" s="114" t="s">
        <v>105</v>
      </c>
      <c r="O78" s="115"/>
      <c r="P78" s="89"/>
      <c r="Q78" s="87">
        <v>0</v>
      </c>
      <c r="R78" s="87"/>
      <c r="S78" s="87">
        <v>0</v>
      </c>
      <c r="T78" s="87"/>
      <c r="U78" s="87">
        <v>0</v>
      </c>
      <c r="V78" s="87"/>
      <c r="W78" s="87">
        <v>0</v>
      </c>
      <c r="X78" s="87"/>
      <c r="Y78" s="87">
        <f>SUM(Q78:W78)</f>
        <v>0</v>
      </c>
    </row>
    <row r="79" spans="2:25" s="93" customFormat="1" ht="12" customHeight="1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119"/>
      <c r="M79" s="120"/>
      <c r="N79" s="120" t="s">
        <v>106</v>
      </c>
      <c r="O79" s="115"/>
      <c r="P79" s="89"/>
      <c r="Q79" s="87"/>
      <c r="R79" s="87"/>
      <c r="S79" s="87"/>
      <c r="T79" s="87"/>
      <c r="U79" s="87"/>
      <c r="V79" s="87"/>
      <c r="W79" s="87"/>
      <c r="X79" s="87"/>
      <c r="Y79" s="87"/>
    </row>
    <row r="80" spans="2:25" s="93" customFormat="1" ht="12" customHeight="1">
      <c r="B80" s="87">
        <f>SUM(D80:J80)</f>
        <v>0</v>
      </c>
      <c r="C80" s="87"/>
      <c r="D80" s="87">
        <v>0</v>
      </c>
      <c r="E80" s="87"/>
      <c r="F80" s="87">
        <v>0</v>
      </c>
      <c r="G80" s="87"/>
      <c r="H80" s="87">
        <v>0</v>
      </c>
      <c r="I80" s="87"/>
      <c r="J80" s="87">
        <v>0</v>
      </c>
      <c r="K80" s="87"/>
      <c r="L80" s="112" t="s">
        <v>107</v>
      </c>
      <c r="M80" s="114"/>
      <c r="N80" s="114" t="s">
        <v>108</v>
      </c>
      <c r="O80" s="115"/>
      <c r="P80" s="89"/>
      <c r="Q80" s="87">
        <v>0</v>
      </c>
      <c r="R80" s="87"/>
      <c r="S80" s="87">
        <v>0</v>
      </c>
      <c r="T80" s="87"/>
      <c r="U80" s="87">
        <v>0</v>
      </c>
      <c r="V80" s="87"/>
      <c r="W80" s="87">
        <v>0</v>
      </c>
      <c r="X80" s="87"/>
      <c r="Y80" s="87">
        <f>SUM(Q80:W80)</f>
        <v>0</v>
      </c>
    </row>
    <row r="81" spans="2:25" s="93" customFormat="1" ht="12" customHeight="1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119"/>
      <c r="M81" s="120"/>
      <c r="N81" s="120" t="s">
        <v>109</v>
      </c>
      <c r="O81" s="115"/>
      <c r="P81" s="89"/>
      <c r="Q81" s="87"/>
      <c r="R81" s="87"/>
      <c r="S81" s="87"/>
      <c r="T81" s="87"/>
      <c r="U81" s="87"/>
      <c r="V81" s="87"/>
      <c r="W81" s="87"/>
      <c r="X81" s="87"/>
      <c r="Y81" s="87"/>
    </row>
    <row r="82" spans="2:25" s="93" customFormat="1" ht="12" customHeight="1">
      <c r="B82" s="87">
        <f>SUM(D82:J82)</f>
        <v>9</v>
      </c>
      <c r="C82" s="87"/>
      <c r="D82" s="87">
        <v>3</v>
      </c>
      <c r="E82" s="87"/>
      <c r="F82" s="87">
        <v>1</v>
      </c>
      <c r="G82" s="87"/>
      <c r="H82" s="87">
        <v>5</v>
      </c>
      <c r="I82" s="87"/>
      <c r="J82" s="87">
        <v>0</v>
      </c>
      <c r="K82" s="87"/>
      <c r="L82" s="112" t="s">
        <v>110</v>
      </c>
      <c r="M82" s="114"/>
      <c r="N82" s="114" t="s">
        <v>111</v>
      </c>
      <c r="O82" s="115"/>
      <c r="P82" s="89"/>
      <c r="Q82" s="87">
        <v>0</v>
      </c>
      <c r="R82" s="87"/>
      <c r="S82" s="87">
        <v>33</v>
      </c>
      <c r="T82" s="87"/>
      <c r="U82" s="87">
        <v>16</v>
      </c>
      <c r="V82" s="87"/>
      <c r="W82" s="87">
        <v>190</v>
      </c>
      <c r="X82" s="87"/>
      <c r="Y82" s="87">
        <f>SUM(Q82:W82)</f>
        <v>239</v>
      </c>
    </row>
    <row r="83" spans="2:25" s="124" customFormat="1" ht="12" customHeight="1">
      <c r="B83" s="61">
        <f>SUM(D83:J83)</f>
        <v>72449</v>
      </c>
      <c r="C83" s="98"/>
      <c r="D83" s="98">
        <f>W59+W61+W72+W75-D75</f>
        <v>27010</v>
      </c>
      <c r="E83" s="98"/>
      <c r="F83" s="98">
        <f>U59+U61+U72+U75-F75</f>
        <v>30734</v>
      </c>
      <c r="G83" s="98"/>
      <c r="H83" s="98">
        <f>S59+S61+S72+S75-H75</f>
        <v>16207</v>
      </c>
      <c r="I83" s="98"/>
      <c r="J83" s="98">
        <f>Q59+Q61+Q72+Q75-J75</f>
        <v>-1502</v>
      </c>
      <c r="K83" s="98"/>
      <c r="L83" s="121" t="s">
        <v>214</v>
      </c>
      <c r="M83" s="121" t="s">
        <v>196</v>
      </c>
      <c r="N83" s="122"/>
      <c r="O83" s="123"/>
      <c r="P83" s="102"/>
      <c r="Q83" s="98"/>
      <c r="R83" s="98"/>
      <c r="S83" s="98"/>
      <c r="T83" s="98"/>
      <c r="U83" s="98"/>
      <c r="V83" s="98"/>
      <c r="W83" s="98"/>
      <c r="X83" s="98"/>
      <c r="Y83" s="98"/>
    </row>
    <row r="84" spans="2:56" s="67" customFormat="1" ht="12" customHeight="1" thickBot="1">
      <c r="B84" s="63">
        <f>SUM(D84:J84)</f>
        <v>61413</v>
      </c>
      <c r="C84" s="64"/>
      <c r="D84" s="63">
        <f>W60+W61+W72+W75-D75</f>
        <v>22964</v>
      </c>
      <c r="E84" s="64"/>
      <c r="F84" s="63">
        <f>U60+U61+U72+U75-F75</f>
        <v>26938</v>
      </c>
      <c r="G84" s="64"/>
      <c r="H84" s="63">
        <f>S60+S61+S72+S75-H75</f>
        <v>13223</v>
      </c>
      <c r="I84" s="64"/>
      <c r="J84" s="63">
        <f>Q60+Q61+Q72+Q75-J75</f>
        <v>-1712</v>
      </c>
      <c r="K84" s="64"/>
      <c r="L84" s="65" t="s">
        <v>198</v>
      </c>
      <c r="M84" s="65" t="s">
        <v>197</v>
      </c>
      <c r="N84" s="65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</row>
    <row r="85" spans="2:25" s="68" customFormat="1" ht="21" customHeight="1">
      <c r="B85" s="15" t="s">
        <v>25</v>
      </c>
      <c r="C85" s="15"/>
      <c r="D85" s="17"/>
      <c r="E85" s="18"/>
      <c r="F85" s="18"/>
      <c r="G85" s="18"/>
      <c r="H85" s="18"/>
      <c r="I85" s="18"/>
      <c r="J85" s="18"/>
      <c r="K85" s="18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2:25" s="68" customFormat="1" ht="3.75" customHeight="1">
      <c r="B86" s="20"/>
      <c r="C86" s="20"/>
      <c r="D86" s="20"/>
      <c r="E86" s="20"/>
      <c r="F86" s="20"/>
      <c r="G86" s="20"/>
      <c r="H86" s="20"/>
      <c r="I86" s="20"/>
      <c r="J86" s="20"/>
      <c r="K86" s="21"/>
      <c r="L86" s="22"/>
      <c r="M86" s="23"/>
      <c r="N86" s="24"/>
      <c r="O86" s="24"/>
      <c r="P86" s="25"/>
      <c r="Q86" s="20"/>
      <c r="R86" s="20"/>
      <c r="S86" s="20"/>
      <c r="T86" s="20"/>
      <c r="U86" s="20"/>
      <c r="V86" s="20"/>
      <c r="W86" s="20"/>
      <c r="X86" s="20"/>
      <c r="Y86" s="20"/>
    </row>
    <row r="87" spans="2:25" s="68" customFormat="1" ht="12.75">
      <c r="B87" s="26" t="s">
        <v>7</v>
      </c>
      <c r="C87" s="27"/>
      <c r="D87" s="27"/>
      <c r="E87" s="27"/>
      <c r="F87" s="27"/>
      <c r="G87" s="27"/>
      <c r="H87" s="27"/>
      <c r="I87" s="27"/>
      <c r="J87" s="27"/>
      <c r="K87" s="21"/>
      <c r="L87" s="28" t="s">
        <v>6</v>
      </c>
      <c r="M87" s="29"/>
      <c r="N87" s="30" t="s">
        <v>72</v>
      </c>
      <c r="O87" s="30"/>
      <c r="P87" s="31"/>
      <c r="Q87" s="26" t="s">
        <v>16</v>
      </c>
      <c r="R87" s="27"/>
      <c r="S87" s="27"/>
      <c r="T87" s="27"/>
      <c r="U87" s="27"/>
      <c r="V87" s="27"/>
      <c r="W87" s="27"/>
      <c r="X87" s="27"/>
      <c r="Y87" s="26"/>
    </row>
    <row r="88" spans="2:25" s="68" customFormat="1" ht="2.25" customHeight="1">
      <c r="B88" s="32"/>
      <c r="C88" s="32"/>
      <c r="D88" s="32"/>
      <c r="E88" s="32"/>
      <c r="F88" s="32"/>
      <c r="G88" s="32"/>
      <c r="H88" s="32"/>
      <c r="I88" s="32"/>
      <c r="J88" s="32"/>
      <c r="K88" s="33"/>
      <c r="L88" s="27"/>
      <c r="M88" s="32"/>
      <c r="N88" s="27"/>
      <c r="O88" s="27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2:25" s="68" customFormat="1" ht="12.75">
      <c r="B89" s="34" t="s">
        <v>8</v>
      </c>
      <c r="C89" s="21"/>
      <c r="D89" s="35" t="s">
        <v>180</v>
      </c>
      <c r="E89" s="21"/>
      <c r="F89" s="35" t="s">
        <v>181</v>
      </c>
      <c r="G89" s="21"/>
      <c r="H89" s="35" t="s">
        <v>182</v>
      </c>
      <c r="I89" s="21"/>
      <c r="J89" s="35" t="s">
        <v>183</v>
      </c>
      <c r="K89" s="21"/>
      <c r="L89" s="34"/>
      <c r="M89" s="36"/>
      <c r="N89" s="34" t="s">
        <v>73</v>
      </c>
      <c r="O89" s="34"/>
      <c r="P89" s="31"/>
      <c r="Q89" s="35" t="s">
        <v>183</v>
      </c>
      <c r="R89" s="21"/>
      <c r="S89" s="35" t="s">
        <v>182</v>
      </c>
      <c r="T89" s="21"/>
      <c r="U89" s="35" t="s">
        <v>181</v>
      </c>
      <c r="V89" s="21"/>
      <c r="W89" s="35" t="s">
        <v>180</v>
      </c>
      <c r="X89" s="21"/>
      <c r="Y89" s="34" t="s">
        <v>8</v>
      </c>
    </row>
    <row r="90" spans="2:25" s="68" customFormat="1" ht="2.25" customHeight="1">
      <c r="B90" s="36"/>
      <c r="C90" s="21"/>
      <c r="D90" s="21"/>
      <c r="E90" s="21"/>
      <c r="F90" s="21"/>
      <c r="G90" s="21"/>
      <c r="H90" s="21"/>
      <c r="I90" s="21"/>
      <c r="J90" s="21"/>
      <c r="K90" s="21"/>
      <c r="L90" s="34"/>
      <c r="M90" s="36"/>
      <c r="N90" s="34"/>
      <c r="O90" s="34"/>
      <c r="P90" s="37"/>
      <c r="Q90" s="21"/>
      <c r="R90" s="21"/>
      <c r="S90" s="21"/>
      <c r="T90" s="21"/>
      <c r="U90" s="21"/>
      <c r="V90" s="21"/>
      <c r="W90" s="21"/>
      <c r="X90" s="21"/>
      <c r="Y90" s="36"/>
    </row>
    <row r="91" spans="2:25" s="68" customFormat="1" ht="12.75">
      <c r="B91" s="38" t="s">
        <v>9</v>
      </c>
      <c r="C91" s="21"/>
      <c r="D91" s="39" t="s">
        <v>9</v>
      </c>
      <c r="E91" s="40"/>
      <c r="F91" s="39" t="s">
        <v>187</v>
      </c>
      <c r="G91" s="21"/>
      <c r="H91" s="41" t="s">
        <v>190</v>
      </c>
      <c r="I91" s="21"/>
      <c r="J91" s="35" t="s">
        <v>193</v>
      </c>
      <c r="K91" s="21"/>
      <c r="L91" s="34"/>
      <c r="M91" s="36"/>
      <c r="N91" s="34"/>
      <c r="O91" s="34"/>
      <c r="P91" s="37"/>
      <c r="Q91" s="35" t="s">
        <v>193</v>
      </c>
      <c r="R91" s="21"/>
      <c r="S91" s="41" t="s">
        <v>190</v>
      </c>
      <c r="T91" s="40"/>
      <c r="U91" s="39" t="s">
        <v>187</v>
      </c>
      <c r="V91" s="21"/>
      <c r="W91" s="39" t="s">
        <v>9</v>
      </c>
      <c r="X91" s="21"/>
      <c r="Y91" s="38" t="s">
        <v>9</v>
      </c>
    </row>
    <row r="92" spans="2:25" s="68" customFormat="1" ht="12.75">
      <c r="B92" s="42" t="s">
        <v>195</v>
      </c>
      <c r="C92" s="40"/>
      <c r="D92" s="39" t="s">
        <v>186</v>
      </c>
      <c r="E92" s="40"/>
      <c r="F92" s="39" t="s">
        <v>188</v>
      </c>
      <c r="G92" s="40"/>
      <c r="H92" s="41" t="s">
        <v>191</v>
      </c>
      <c r="I92" s="21"/>
      <c r="J92" s="39" t="s">
        <v>213</v>
      </c>
      <c r="K92" s="21"/>
      <c r="L92" s="30"/>
      <c r="M92" s="43"/>
      <c r="N92" s="30"/>
      <c r="O92" s="30"/>
      <c r="P92" s="44"/>
      <c r="Q92" s="39" t="s">
        <v>213</v>
      </c>
      <c r="R92" s="40"/>
      <c r="S92" s="39" t="s">
        <v>191</v>
      </c>
      <c r="T92" s="40"/>
      <c r="U92" s="39" t="s">
        <v>188</v>
      </c>
      <c r="V92" s="40"/>
      <c r="W92" s="39" t="s">
        <v>186</v>
      </c>
      <c r="X92" s="21"/>
      <c r="Y92" s="42" t="s">
        <v>195</v>
      </c>
    </row>
    <row r="93" spans="2:25" s="68" customFormat="1" ht="12" customHeight="1">
      <c r="B93" s="42" t="s">
        <v>194</v>
      </c>
      <c r="C93" s="40"/>
      <c r="D93" s="39" t="s">
        <v>184</v>
      </c>
      <c r="E93" s="40"/>
      <c r="F93" s="39" t="s">
        <v>189</v>
      </c>
      <c r="G93" s="40"/>
      <c r="H93" s="41" t="s">
        <v>185</v>
      </c>
      <c r="I93" s="21"/>
      <c r="J93" s="39" t="s">
        <v>192</v>
      </c>
      <c r="K93" s="21"/>
      <c r="L93" s="30"/>
      <c r="M93" s="43"/>
      <c r="N93" s="30"/>
      <c r="O93" s="30"/>
      <c r="P93" s="44"/>
      <c r="Q93" s="39" t="s">
        <v>192</v>
      </c>
      <c r="R93" s="40"/>
      <c r="S93" s="39" t="s">
        <v>185</v>
      </c>
      <c r="T93" s="40"/>
      <c r="U93" s="39" t="s">
        <v>189</v>
      </c>
      <c r="V93" s="40"/>
      <c r="W93" s="39" t="s">
        <v>184</v>
      </c>
      <c r="X93" s="21"/>
      <c r="Y93" s="42" t="s">
        <v>194</v>
      </c>
    </row>
    <row r="94" spans="2:25" s="68" customFormat="1" ht="2.25" customHeight="1">
      <c r="B94" s="45"/>
      <c r="C94" s="46"/>
      <c r="D94" s="47"/>
      <c r="E94" s="46"/>
      <c r="F94" s="47"/>
      <c r="G94" s="46"/>
      <c r="H94" s="47"/>
      <c r="I94" s="46"/>
      <c r="J94" s="47"/>
      <c r="K94" s="46"/>
      <c r="L94" s="48"/>
      <c r="M94" s="48"/>
      <c r="N94" s="48"/>
      <c r="O94" s="48"/>
      <c r="P94" s="48"/>
      <c r="Q94" s="45"/>
      <c r="R94" s="46"/>
      <c r="S94" s="47"/>
      <c r="T94" s="46"/>
      <c r="U94" s="47"/>
      <c r="V94" s="46"/>
      <c r="W94" s="47"/>
      <c r="X94" s="46"/>
      <c r="Y94" s="47"/>
    </row>
    <row r="95" spans="2:25" s="25" customFormat="1" ht="12" customHeight="1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11" t="s">
        <v>214</v>
      </c>
      <c r="M95" s="111" t="s">
        <v>196</v>
      </c>
      <c r="N95" s="105"/>
      <c r="O95" s="107"/>
      <c r="P95" s="108"/>
      <c r="Q95" s="103">
        <f>J83</f>
        <v>-1502</v>
      </c>
      <c r="R95" s="103"/>
      <c r="S95" s="103">
        <f>H83</f>
        <v>16207</v>
      </c>
      <c r="T95" s="103"/>
      <c r="U95" s="103">
        <f>F83</f>
        <v>30734</v>
      </c>
      <c r="V95" s="103"/>
      <c r="W95" s="103">
        <f>D83</f>
        <v>27010</v>
      </c>
      <c r="X95" s="103"/>
      <c r="Y95" s="103">
        <f>SUM(Q95:W95)</f>
        <v>72449</v>
      </c>
    </row>
    <row r="96" spans="2:25" s="77" customFormat="1" ht="12" customHeight="1">
      <c r="B96" s="72"/>
      <c r="C96" s="73"/>
      <c r="D96" s="72"/>
      <c r="E96" s="74"/>
      <c r="F96" s="72"/>
      <c r="G96" s="74"/>
      <c r="H96" s="72"/>
      <c r="I96" s="74"/>
      <c r="J96" s="72"/>
      <c r="K96" s="74"/>
      <c r="L96" s="76" t="s">
        <v>198</v>
      </c>
      <c r="M96" s="76" t="s">
        <v>197</v>
      </c>
      <c r="N96" s="109"/>
      <c r="O96" s="72"/>
      <c r="P96" s="73"/>
      <c r="Q96" s="72">
        <f>J84</f>
        <v>-1712</v>
      </c>
      <c r="R96" s="73"/>
      <c r="S96" s="72">
        <f>H84</f>
        <v>13223</v>
      </c>
      <c r="T96" s="73"/>
      <c r="U96" s="72">
        <f>F84</f>
        <v>26938</v>
      </c>
      <c r="V96" s="73"/>
      <c r="W96" s="72">
        <f>D84</f>
        <v>22964</v>
      </c>
      <c r="X96" s="73"/>
      <c r="Y96" s="72">
        <f>SUM(Q96:W96)</f>
        <v>61413</v>
      </c>
    </row>
    <row r="97" spans="2:25" s="37" customFormat="1" ht="12" customHeight="1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79" t="s">
        <v>34</v>
      </c>
      <c r="M97" s="79" t="s">
        <v>112</v>
      </c>
      <c r="N97" s="79"/>
      <c r="O97" s="107"/>
      <c r="P97" s="108"/>
      <c r="Q97" s="103">
        <f>Q99+Q100</f>
        <v>0</v>
      </c>
      <c r="R97" s="103"/>
      <c r="S97" s="103">
        <f>S99+S100</f>
        <v>5603</v>
      </c>
      <c r="T97" s="103"/>
      <c r="U97" s="103">
        <f>U99+U100</f>
        <v>13949</v>
      </c>
      <c r="V97" s="103"/>
      <c r="W97" s="103">
        <f>W99+W100</f>
        <v>58380</v>
      </c>
      <c r="X97" s="103"/>
      <c r="Y97" s="103">
        <f>SUM(Q97:W97)</f>
        <v>77932</v>
      </c>
    </row>
    <row r="98" spans="2:25" s="37" customFormat="1" ht="12" customHeight="1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79"/>
      <c r="M98" s="110" t="s">
        <v>113</v>
      </c>
      <c r="N98" s="110"/>
      <c r="O98" s="107"/>
      <c r="P98" s="108"/>
      <c r="Q98" s="103"/>
      <c r="R98" s="103"/>
      <c r="S98" s="103"/>
      <c r="T98" s="103"/>
      <c r="U98" s="103"/>
      <c r="V98" s="103"/>
      <c r="W98" s="103"/>
      <c r="X98" s="103"/>
      <c r="Y98" s="103"/>
    </row>
    <row r="99" spans="2:25" s="54" customFormat="1" ht="12" customHeight="1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8" t="s">
        <v>209</v>
      </c>
      <c r="M99" s="125"/>
      <c r="N99" s="125" t="s">
        <v>210</v>
      </c>
      <c r="O99" s="115"/>
      <c r="P99" s="89"/>
      <c r="Q99" s="87">
        <v>0</v>
      </c>
      <c r="R99" s="87"/>
      <c r="S99" s="87">
        <v>3941</v>
      </c>
      <c r="T99" s="87"/>
      <c r="U99" s="87">
        <v>12891</v>
      </c>
      <c r="V99" s="87"/>
      <c r="W99" s="87">
        <v>58171</v>
      </c>
      <c r="X99" s="87"/>
      <c r="Y99" s="87">
        <f>SUM(Q99:W99)</f>
        <v>75003</v>
      </c>
    </row>
    <row r="100" spans="2:25" s="93" customFormat="1" ht="12" customHeight="1">
      <c r="B100" s="91"/>
      <c r="C100" s="55"/>
      <c r="D100" s="91"/>
      <c r="E100" s="53"/>
      <c r="F100" s="91"/>
      <c r="G100" s="53"/>
      <c r="H100" s="91"/>
      <c r="I100" s="53"/>
      <c r="J100" s="91"/>
      <c r="K100" s="53"/>
      <c r="L100" s="92" t="s">
        <v>211</v>
      </c>
      <c r="M100" s="92"/>
      <c r="N100" s="92" t="s">
        <v>212</v>
      </c>
      <c r="O100" s="91"/>
      <c r="P100" s="55"/>
      <c r="Q100" s="91">
        <v>0</v>
      </c>
      <c r="R100" s="55"/>
      <c r="S100" s="91">
        <v>1662</v>
      </c>
      <c r="T100" s="55"/>
      <c r="U100" s="91">
        <v>1058</v>
      </c>
      <c r="V100" s="55"/>
      <c r="W100" s="91">
        <v>209</v>
      </c>
      <c r="X100" s="55"/>
      <c r="Y100" s="91">
        <f>SUM(Q100:W100)</f>
        <v>2929</v>
      </c>
    </row>
    <row r="101" spans="2:25" s="44" customFormat="1" ht="12" customHeight="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79" t="s">
        <v>35</v>
      </c>
      <c r="M101" s="79" t="s">
        <v>36</v>
      </c>
      <c r="N101" s="79"/>
      <c r="O101" s="107"/>
      <c r="P101" s="108"/>
      <c r="Q101" s="103">
        <f>Q102+Q103</f>
        <v>86110</v>
      </c>
      <c r="R101" s="103"/>
      <c r="S101" s="103">
        <f>S102+S103</f>
        <v>231</v>
      </c>
      <c r="T101" s="103"/>
      <c r="U101" s="103">
        <f>U102+U103</f>
        <v>245</v>
      </c>
      <c r="V101" s="103"/>
      <c r="W101" s="103">
        <f>W102+W103</f>
        <v>7954</v>
      </c>
      <c r="X101" s="103"/>
      <c r="Y101" s="103">
        <f>SUM(Q101:W101)</f>
        <v>94540</v>
      </c>
    </row>
    <row r="102" spans="2:25" s="126" customFormat="1" ht="12" customHeight="1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114" t="s">
        <v>114</v>
      </c>
      <c r="M102" s="114"/>
      <c r="N102" s="114" t="s">
        <v>115</v>
      </c>
      <c r="O102" s="115"/>
      <c r="P102" s="89"/>
      <c r="Q102" s="87">
        <v>86051</v>
      </c>
      <c r="R102" s="87"/>
      <c r="S102" s="87">
        <v>0</v>
      </c>
      <c r="T102" s="87"/>
      <c r="U102" s="87">
        <v>0</v>
      </c>
      <c r="V102" s="87"/>
      <c r="W102" s="87">
        <v>2498</v>
      </c>
      <c r="X102" s="87"/>
      <c r="Y102" s="87">
        <f>SUM(Q102:W102)</f>
        <v>88549</v>
      </c>
    </row>
    <row r="103" spans="2:25" s="93" customFormat="1" ht="12" customHeight="1">
      <c r="B103" s="91"/>
      <c r="C103" s="55"/>
      <c r="D103" s="91"/>
      <c r="E103" s="53"/>
      <c r="F103" s="91"/>
      <c r="G103" s="53"/>
      <c r="H103" s="91"/>
      <c r="I103" s="53"/>
      <c r="J103" s="91"/>
      <c r="K103" s="53"/>
      <c r="L103" s="92" t="s">
        <v>116</v>
      </c>
      <c r="M103" s="92"/>
      <c r="N103" s="92" t="s">
        <v>117</v>
      </c>
      <c r="O103" s="91"/>
      <c r="P103" s="55"/>
      <c r="Q103" s="91">
        <v>59</v>
      </c>
      <c r="R103" s="55"/>
      <c r="S103" s="91">
        <v>231</v>
      </c>
      <c r="T103" s="55"/>
      <c r="U103" s="91">
        <v>245</v>
      </c>
      <c r="V103" s="55"/>
      <c r="W103" s="91">
        <v>5456</v>
      </c>
      <c r="X103" s="55"/>
      <c r="Y103" s="91">
        <f>SUM(Q103:W103)</f>
        <v>5991</v>
      </c>
    </row>
    <row r="104" spans="2:25" s="68" customFormat="1" ht="12" customHeight="1">
      <c r="B104" s="103">
        <f>SUM(D104:J104)</f>
        <v>86341</v>
      </c>
      <c r="C104" s="103"/>
      <c r="D104" s="103">
        <f>D106+D108+D110</f>
        <v>8271</v>
      </c>
      <c r="E104" s="103"/>
      <c r="F104" s="103">
        <f>F106+F108+F110</f>
        <v>1164</v>
      </c>
      <c r="G104" s="103"/>
      <c r="H104" s="103">
        <f>H106+H108+H110</f>
        <v>384</v>
      </c>
      <c r="I104" s="103"/>
      <c r="J104" s="103">
        <f>J106+J108+J110</f>
        <v>76522</v>
      </c>
      <c r="K104" s="103"/>
      <c r="L104" s="79" t="s">
        <v>37</v>
      </c>
      <c r="M104" s="79" t="s">
        <v>118</v>
      </c>
      <c r="N104" s="79"/>
      <c r="O104" s="107"/>
      <c r="P104" s="108"/>
      <c r="Q104" s="103"/>
      <c r="R104" s="103"/>
      <c r="S104" s="103"/>
      <c r="T104" s="103"/>
      <c r="U104" s="103"/>
      <c r="V104" s="103"/>
      <c r="W104" s="103"/>
      <c r="X104" s="103"/>
      <c r="Y104" s="103"/>
    </row>
    <row r="105" spans="2:25" s="68" customFormat="1" ht="12" customHeight="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10"/>
      <c r="M105" s="110" t="s">
        <v>119</v>
      </c>
      <c r="N105" s="110"/>
      <c r="O105" s="107"/>
      <c r="P105" s="108"/>
      <c r="Q105" s="103"/>
      <c r="R105" s="103"/>
      <c r="S105" s="103"/>
      <c r="T105" s="103"/>
      <c r="U105" s="103"/>
      <c r="V105" s="103"/>
      <c r="W105" s="103"/>
      <c r="X105" s="103"/>
      <c r="Y105" s="103"/>
    </row>
    <row r="106" spans="2:25" s="93" customFormat="1" ht="12" customHeight="1">
      <c r="B106" s="87">
        <f>SUM(D106:J106)</f>
        <v>74927</v>
      </c>
      <c r="C106" s="87"/>
      <c r="D106" s="87">
        <v>1140</v>
      </c>
      <c r="E106" s="87"/>
      <c r="F106" s="87">
        <v>0</v>
      </c>
      <c r="G106" s="87"/>
      <c r="H106" s="87">
        <v>0</v>
      </c>
      <c r="I106" s="87"/>
      <c r="J106" s="87">
        <v>73787</v>
      </c>
      <c r="K106" s="87"/>
      <c r="L106" s="114" t="s">
        <v>120</v>
      </c>
      <c r="M106" s="113"/>
      <c r="N106" s="114" t="s">
        <v>121</v>
      </c>
      <c r="O106" s="115"/>
      <c r="P106" s="89"/>
      <c r="Q106" s="87"/>
      <c r="R106" s="87"/>
      <c r="S106" s="87"/>
      <c r="T106" s="87"/>
      <c r="U106" s="87"/>
      <c r="V106" s="87"/>
      <c r="W106" s="87"/>
      <c r="X106" s="87"/>
      <c r="Y106" s="87"/>
    </row>
    <row r="107" spans="2:25" s="93" customFormat="1" ht="12" customHeight="1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120"/>
      <c r="M107" s="127"/>
      <c r="N107" s="120" t="s">
        <v>122</v>
      </c>
      <c r="O107" s="115"/>
      <c r="P107" s="89"/>
      <c r="Q107" s="87"/>
      <c r="R107" s="87"/>
      <c r="S107" s="87"/>
      <c r="T107" s="87"/>
      <c r="U107" s="87"/>
      <c r="V107" s="87"/>
      <c r="W107" s="87"/>
      <c r="X107" s="87"/>
      <c r="Y107" s="87"/>
    </row>
    <row r="108" spans="2:25" s="93" customFormat="1" ht="12" customHeight="1">
      <c r="B108" s="87">
        <f>SUM(D108:J108)</f>
        <v>6738</v>
      </c>
      <c r="C108" s="87"/>
      <c r="D108" s="87">
        <v>6203</v>
      </c>
      <c r="E108" s="87"/>
      <c r="F108" s="87">
        <v>245</v>
      </c>
      <c r="G108" s="87"/>
      <c r="H108" s="87">
        <v>231</v>
      </c>
      <c r="I108" s="87"/>
      <c r="J108" s="87">
        <v>59</v>
      </c>
      <c r="K108" s="87"/>
      <c r="L108" s="114" t="s">
        <v>123</v>
      </c>
      <c r="M108" s="114"/>
      <c r="N108" s="114" t="s">
        <v>124</v>
      </c>
      <c r="O108" s="115"/>
      <c r="P108" s="89"/>
      <c r="Q108" s="87"/>
      <c r="R108" s="87"/>
      <c r="S108" s="87"/>
      <c r="T108" s="87"/>
      <c r="U108" s="87"/>
      <c r="V108" s="87"/>
      <c r="W108" s="87"/>
      <c r="X108" s="87"/>
      <c r="Y108" s="87"/>
    </row>
    <row r="109" spans="2:25" s="93" customFormat="1" ht="12" customHeight="1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114"/>
      <c r="M109" s="114"/>
      <c r="N109" s="120" t="s">
        <v>96</v>
      </c>
      <c r="O109" s="115"/>
      <c r="P109" s="89"/>
      <c r="Q109" s="87"/>
      <c r="R109" s="87"/>
      <c r="S109" s="87"/>
      <c r="T109" s="87"/>
      <c r="U109" s="87"/>
      <c r="V109" s="87"/>
      <c r="W109" s="87"/>
      <c r="X109" s="87"/>
      <c r="Y109" s="87"/>
    </row>
    <row r="110" spans="2:25" s="93" customFormat="1" ht="12" customHeight="1">
      <c r="B110" s="87">
        <f>SUM(D110:J110)</f>
        <v>4676</v>
      </c>
      <c r="C110" s="87"/>
      <c r="D110" s="87">
        <v>928</v>
      </c>
      <c r="E110" s="87"/>
      <c r="F110" s="87">
        <v>919</v>
      </c>
      <c r="G110" s="87"/>
      <c r="H110" s="87">
        <v>153</v>
      </c>
      <c r="I110" s="87"/>
      <c r="J110" s="87">
        <v>2676</v>
      </c>
      <c r="K110" s="87"/>
      <c r="L110" s="114" t="s">
        <v>125</v>
      </c>
      <c r="M110" s="113"/>
      <c r="N110" s="114" t="s">
        <v>126</v>
      </c>
      <c r="O110" s="115"/>
      <c r="P110" s="89"/>
      <c r="Q110" s="87"/>
      <c r="R110" s="87"/>
      <c r="S110" s="87"/>
      <c r="T110" s="87"/>
      <c r="U110" s="87"/>
      <c r="V110" s="87"/>
      <c r="W110" s="87"/>
      <c r="X110" s="87"/>
      <c r="Y110" s="87"/>
    </row>
    <row r="111" spans="2:25" s="93" customFormat="1" ht="12" customHeight="1">
      <c r="B111" s="91"/>
      <c r="C111" s="55"/>
      <c r="D111" s="91"/>
      <c r="E111" s="53"/>
      <c r="F111" s="91"/>
      <c r="G111" s="53"/>
      <c r="H111" s="91"/>
      <c r="I111" s="53"/>
      <c r="J111" s="91"/>
      <c r="K111" s="53"/>
      <c r="L111" s="92"/>
      <c r="M111" s="92"/>
      <c r="N111" s="92" t="s">
        <v>122</v>
      </c>
      <c r="O111" s="91"/>
      <c r="P111" s="55"/>
      <c r="Q111" s="91"/>
      <c r="R111" s="55"/>
      <c r="S111" s="91"/>
      <c r="T111" s="55"/>
      <c r="U111" s="91"/>
      <c r="V111" s="55"/>
      <c r="W111" s="91"/>
      <c r="X111" s="55"/>
      <c r="Y111" s="91"/>
    </row>
    <row r="112" spans="2:25" s="68" customFormat="1" ht="12" customHeight="1">
      <c r="B112" s="103">
        <f>B113+B114+B115+B117+B118</f>
        <v>9843</v>
      </c>
      <c r="C112" s="103"/>
      <c r="D112" s="103">
        <f>D113+D114+D115+D117+D118</f>
        <v>52511</v>
      </c>
      <c r="E112" s="103"/>
      <c r="F112" s="103">
        <f>F113+F114+F115+F117+F118</f>
        <v>4814</v>
      </c>
      <c r="G112" s="103"/>
      <c r="H112" s="103">
        <f>H113+H114+H115+H117+H118</f>
        <v>8495</v>
      </c>
      <c r="I112" s="103"/>
      <c r="J112" s="103">
        <f>J113+J114+J115+J117+J118</f>
        <v>3239</v>
      </c>
      <c r="K112" s="103"/>
      <c r="L112" s="79" t="s">
        <v>38</v>
      </c>
      <c r="M112" s="79" t="s">
        <v>39</v>
      </c>
      <c r="N112" s="79"/>
      <c r="O112" s="107"/>
      <c r="P112" s="108"/>
      <c r="Q112" s="103">
        <f>Q113+Q114+Q115+Q117+Q118</f>
        <v>8864</v>
      </c>
      <c r="R112" s="103"/>
      <c r="S112" s="103">
        <f>S113+S114+S115+S117+S118</f>
        <v>13778</v>
      </c>
      <c r="T112" s="103"/>
      <c r="U112" s="103">
        <f>U113+U114+U115+U117+U118</f>
        <v>38146</v>
      </c>
      <c r="V112" s="103"/>
      <c r="W112" s="103">
        <f>W113+W114+W115+W117+W118</f>
        <v>4187</v>
      </c>
      <c r="X112" s="103"/>
      <c r="Y112" s="103">
        <f>Y113+Y114+Y115+Y117+Y118</f>
        <v>5759</v>
      </c>
    </row>
    <row r="113" spans="2:25" s="93" customFormat="1" ht="12" customHeight="1">
      <c r="B113" s="87">
        <f>SUM(D113:J113)</f>
        <v>153</v>
      </c>
      <c r="C113" s="87"/>
      <c r="D113" s="87">
        <v>18</v>
      </c>
      <c r="E113" s="87"/>
      <c r="F113" s="87">
        <v>54</v>
      </c>
      <c r="G113" s="87"/>
      <c r="H113" s="87">
        <v>77</v>
      </c>
      <c r="I113" s="87"/>
      <c r="J113" s="87">
        <v>4</v>
      </c>
      <c r="K113" s="87"/>
      <c r="L113" s="114" t="s">
        <v>127</v>
      </c>
      <c r="M113" s="113"/>
      <c r="N113" s="114" t="s">
        <v>128</v>
      </c>
      <c r="O113" s="115"/>
      <c r="P113" s="89"/>
      <c r="Q113" s="87">
        <v>0</v>
      </c>
      <c r="R113" s="87"/>
      <c r="S113" s="87">
        <v>0</v>
      </c>
      <c r="T113" s="87"/>
      <c r="U113" s="87">
        <v>0</v>
      </c>
      <c r="V113" s="87"/>
      <c r="W113" s="87">
        <v>0</v>
      </c>
      <c r="X113" s="87"/>
      <c r="Y113" s="87">
        <v>0</v>
      </c>
    </row>
    <row r="114" spans="2:25" s="93" customFormat="1" ht="12" customHeight="1">
      <c r="B114" s="87">
        <v>0</v>
      </c>
      <c r="C114" s="87"/>
      <c r="D114" s="87">
        <v>0</v>
      </c>
      <c r="E114" s="87"/>
      <c r="F114" s="87">
        <v>0</v>
      </c>
      <c r="G114" s="87"/>
      <c r="H114" s="87">
        <v>0</v>
      </c>
      <c r="I114" s="87"/>
      <c r="J114" s="87">
        <v>0</v>
      </c>
      <c r="K114" s="87"/>
      <c r="L114" s="114" t="s">
        <v>129</v>
      </c>
      <c r="M114" s="113"/>
      <c r="N114" s="114" t="s">
        <v>130</v>
      </c>
      <c r="O114" s="115"/>
      <c r="P114" s="89"/>
      <c r="Q114" s="87">
        <v>3</v>
      </c>
      <c r="R114" s="87"/>
      <c r="S114" s="87">
        <v>72</v>
      </c>
      <c r="T114" s="87"/>
      <c r="U114" s="87">
        <v>34</v>
      </c>
      <c r="V114" s="87"/>
      <c r="W114" s="87">
        <v>9</v>
      </c>
      <c r="X114" s="87"/>
      <c r="Y114" s="87">
        <f>SUM(Q114:W114)</f>
        <v>118</v>
      </c>
    </row>
    <row r="115" spans="2:24" s="93" customFormat="1" ht="12" customHeight="1">
      <c r="B115" s="55"/>
      <c r="C115" s="87"/>
      <c r="D115" s="87">
        <v>46053</v>
      </c>
      <c r="E115" s="87"/>
      <c r="F115" s="87">
        <v>3054</v>
      </c>
      <c r="G115" s="87"/>
      <c r="H115" s="87">
        <v>6991</v>
      </c>
      <c r="I115" s="87"/>
      <c r="J115" s="87">
        <v>3118</v>
      </c>
      <c r="K115" s="87"/>
      <c r="L115" s="114" t="s">
        <v>131</v>
      </c>
      <c r="M115" s="113"/>
      <c r="N115" s="114" t="s">
        <v>132</v>
      </c>
      <c r="O115" s="115"/>
      <c r="P115" s="89"/>
      <c r="Q115" s="87">
        <v>7386</v>
      </c>
      <c r="R115" s="87"/>
      <c r="S115" s="87">
        <v>12446</v>
      </c>
      <c r="T115" s="87"/>
      <c r="U115" s="87">
        <v>36727</v>
      </c>
      <c r="V115" s="87"/>
      <c r="W115" s="87">
        <v>2657</v>
      </c>
      <c r="X115" s="87"/>
    </row>
    <row r="116" spans="2:25" s="93" customFormat="1" ht="12" customHeight="1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114"/>
      <c r="M116" s="113"/>
      <c r="N116" s="120" t="s">
        <v>133</v>
      </c>
      <c r="O116" s="115"/>
      <c r="P116" s="89"/>
      <c r="Q116" s="87"/>
      <c r="R116" s="87"/>
      <c r="S116" s="87"/>
      <c r="T116" s="87"/>
      <c r="U116" s="87"/>
      <c r="V116" s="87"/>
      <c r="W116" s="87"/>
      <c r="X116" s="87"/>
      <c r="Y116" s="87">
        <v>0</v>
      </c>
    </row>
    <row r="117" spans="2:25" s="93" customFormat="1" ht="12" customHeight="1">
      <c r="B117" s="87">
        <f>SUM(D117:J117)</f>
        <v>735</v>
      </c>
      <c r="C117" s="87"/>
      <c r="D117" s="87">
        <v>658</v>
      </c>
      <c r="E117" s="87"/>
      <c r="F117" s="87">
        <v>56</v>
      </c>
      <c r="G117" s="87"/>
      <c r="H117" s="87">
        <v>21</v>
      </c>
      <c r="I117" s="87"/>
      <c r="J117" s="87">
        <v>0</v>
      </c>
      <c r="K117" s="87"/>
      <c r="L117" s="114" t="s">
        <v>134</v>
      </c>
      <c r="M117" s="114"/>
      <c r="N117" s="114" t="s">
        <v>135</v>
      </c>
      <c r="O117" s="115"/>
      <c r="P117" s="89"/>
      <c r="Q117" s="87">
        <v>979</v>
      </c>
      <c r="R117" s="87"/>
      <c r="S117" s="87">
        <v>3</v>
      </c>
      <c r="T117" s="87"/>
      <c r="U117" s="87">
        <v>668</v>
      </c>
      <c r="V117" s="87"/>
      <c r="W117" s="87">
        <v>169</v>
      </c>
      <c r="X117" s="87"/>
      <c r="Y117" s="87">
        <f>SUM(Q117:W117)</f>
        <v>1819</v>
      </c>
    </row>
    <row r="118" spans="2:25" s="93" customFormat="1" ht="12" customHeight="1">
      <c r="B118" s="87">
        <f>SUM(D118:J118)</f>
        <v>8955</v>
      </c>
      <c r="C118" s="87"/>
      <c r="D118" s="87">
        <v>5782</v>
      </c>
      <c r="E118" s="87"/>
      <c r="F118" s="87">
        <v>1650</v>
      </c>
      <c r="G118" s="87"/>
      <c r="H118" s="87">
        <v>1406</v>
      </c>
      <c r="I118" s="87"/>
      <c r="J118" s="87">
        <v>117</v>
      </c>
      <c r="K118" s="87"/>
      <c r="L118" s="114" t="s">
        <v>136</v>
      </c>
      <c r="M118" s="114"/>
      <c r="N118" s="114" t="s">
        <v>137</v>
      </c>
      <c r="O118" s="115"/>
      <c r="P118" s="89"/>
      <c r="Q118" s="87">
        <v>496</v>
      </c>
      <c r="R118" s="87"/>
      <c r="S118" s="87">
        <v>1257</v>
      </c>
      <c r="T118" s="87"/>
      <c r="U118" s="87">
        <v>717</v>
      </c>
      <c r="V118" s="87"/>
      <c r="W118" s="87">
        <v>1352</v>
      </c>
      <c r="X118" s="87"/>
      <c r="Y118" s="87">
        <f>SUM(Q118:W118)</f>
        <v>3822</v>
      </c>
    </row>
    <row r="119" spans="2:25" s="124" customFormat="1" ht="12" customHeight="1">
      <c r="B119" s="98">
        <f>SUM(D119:J119)</f>
        <v>154496</v>
      </c>
      <c r="C119" s="98"/>
      <c r="D119" s="98">
        <f>W95+W97+W101+W104+W112-D104-D112</f>
        <v>36749</v>
      </c>
      <c r="E119" s="98"/>
      <c r="F119" s="98">
        <f>U95+U97+U101+U104+U112-F104-F112</f>
        <v>77096</v>
      </c>
      <c r="G119" s="98"/>
      <c r="H119" s="98">
        <f>S95+S97+S101+S104+S112-H104-H112</f>
        <v>26940</v>
      </c>
      <c r="I119" s="98"/>
      <c r="J119" s="98">
        <f>Q95+Q97+Q101+Q104+Q112-J104-J112</f>
        <v>13711</v>
      </c>
      <c r="K119" s="98"/>
      <c r="L119" s="121" t="s">
        <v>40</v>
      </c>
      <c r="M119" s="121" t="s">
        <v>41</v>
      </c>
      <c r="N119" s="121"/>
      <c r="O119" s="123"/>
      <c r="P119" s="102"/>
      <c r="Q119" s="98"/>
      <c r="R119" s="98"/>
      <c r="S119" s="98"/>
      <c r="T119" s="98"/>
      <c r="U119" s="98"/>
      <c r="V119" s="98"/>
      <c r="W119" s="98"/>
      <c r="X119" s="98"/>
      <c r="Y119" s="98"/>
    </row>
    <row r="120" spans="2:56" s="67" customFormat="1" ht="12" customHeight="1" thickBot="1">
      <c r="B120" s="63">
        <f>SUM(D120:J120)</f>
        <v>143460</v>
      </c>
      <c r="C120" s="64"/>
      <c r="D120" s="63">
        <f>W96+W97+W101+W104+W112-D104-D112</f>
        <v>32703</v>
      </c>
      <c r="E120" s="64"/>
      <c r="F120" s="63">
        <f>U96+U97+U101+U104+U112-F104-F112</f>
        <v>73300</v>
      </c>
      <c r="G120" s="64"/>
      <c r="H120" s="63">
        <f>S96+S97+S101+S104+S112-H104-H112</f>
        <v>23956</v>
      </c>
      <c r="I120" s="64"/>
      <c r="J120" s="63">
        <f>Q96+Q97+Q101+Q104+Q112-J104-J112</f>
        <v>13501</v>
      </c>
      <c r="K120" s="64"/>
      <c r="L120" s="65" t="s">
        <v>42</v>
      </c>
      <c r="M120" s="65" t="s">
        <v>43</v>
      </c>
      <c r="N120" s="65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</row>
    <row r="121" spans="2:25" s="68" customFormat="1" ht="21" customHeight="1">
      <c r="B121" s="15" t="s">
        <v>26</v>
      </c>
      <c r="C121" s="15"/>
      <c r="D121" s="17"/>
      <c r="E121" s="18"/>
      <c r="F121" s="18"/>
      <c r="G121" s="18"/>
      <c r="H121" s="18"/>
      <c r="I121" s="18"/>
      <c r="J121" s="18"/>
      <c r="K121" s="18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2:25" s="68" customFormat="1" ht="3.75" customHeight="1">
      <c r="B122" s="20"/>
      <c r="C122" s="20"/>
      <c r="D122" s="20"/>
      <c r="E122" s="20"/>
      <c r="F122" s="20"/>
      <c r="G122" s="20"/>
      <c r="H122" s="20"/>
      <c r="I122" s="20"/>
      <c r="J122" s="20"/>
      <c r="K122" s="21"/>
      <c r="L122" s="22"/>
      <c r="M122" s="23"/>
      <c r="N122" s="24"/>
      <c r="O122" s="24"/>
      <c r="P122" s="25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s="68" customFormat="1" ht="12.75">
      <c r="B123" s="26" t="s">
        <v>7</v>
      </c>
      <c r="C123" s="27"/>
      <c r="D123" s="27"/>
      <c r="E123" s="27"/>
      <c r="F123" s="27"/>
      <c r="G123" s="27"/>
      <c r="H123" s="27"/>
      <c r="I123" s="27"/>
      <c r="J123" s="27"/>
      <c r="K123" s="21"/>
      <c r="L123" s="28" t="s">
        <v>6</v>
      </c>
      <c r="M123" s="29"/>
      <c r="N123" s="30" t="s">
        <v>72</v>
      </c>
      <c r="O123" s="30"/>
      <c r="P123" s="31"/>
      <c r="Q123" s="26" t="s">
        <v>16</v>
      </c>
      <c r="R123" s="27"/>
      <c r="S123" s="27"/>
      <c r="T123" s="27"/>
      <c r="U123" s="27"/>
      <c r="V123" s="27"/>
      <c r="W123" s="27"/>
      <c r="X123" s="27"/>
      <c r="Y123" s="26"/>
    </row>
    <row r="124" spans="2:25" s="68" customFormat="1" ht="2.25" customHeight="1">
      <c r="B124" s="32"/>
      <c r="C124" s="32"/>
      <c r="D124" s="32"/>
      <c r="E124" s="32"/>
      <c r="F124" s="32"/>
      <c r="G124" s="32"/>
      <c r="H124" s="32"/>
      <c r="I124" s="32"/>
      <c r="J124" s="32"/>
      <c r="K124" s="33"/>
      <c r="L124" s="27"/>
      <c r="M124" s="32"/>
      <c r="N124" s="27"/>
      <c r="O124" s="27"/>
      <c r="P124" s="31"/>
      <c r="Q124" s="31"/>
      <c r="R124" s="31"/>
      <c r="S124" s="31"/>
      <c r="T124" s="31"/>
      <c r="U124" s="31"/>
      <c r="V124" s="31"/>
      <c r="W124" s="31"/>
      <c r="X124" s="31"/>
      <c r="Y124" s="31"/>
    </row>
    <row r="125" spans="2:25" s="68" customFormat="1" ht="12.75">
      <c r="B125" s="34" t="s">
        <v>8</v>
      </c>
      <c r="C125" s="21"/>
      <c r="D125" s="35" t="s">
        <v>180</v>
      </c>
      <c r="E125" s="21"/>
      <c r="F125" s="35" t="s">
        <v>181</v>
      </c>
      <c r="G125" s="21"/>
      <c r="H125" s="35" t="s">
        <v>182</v>
      </c>
      <c r="I125" s="21"/>
      <c r="J125" s="35" t="s">
        <v>183</v>
      </c>
      <c r="K125" s="21"/>
      <c r="L125" s="34"/>
      <c r="M125" s="36"/>
      <c r="N125" s="34" t="s">
        <v>73</v>
      </c>
      <c r="O125" s="34"/>
      <c r="P125" s="31"/>
      <c r="Q125" s="35" t="s">
        <v>183</v>
      </c>
      <c r="R125" s="21"/>
      <c r="S125" s="35" t="s">
        <v>182</v>
      </c>
      <c r="T125" s="21"/>
      <c r="U125" s="35" t="s">
        <v>181</v>
      </c>
      <c r="V125" s="21"/>
      <c r="W125" s="35" t="s">
        <v>180</v>
      </c>
      <c r="X125" s="21"/>
      <c r="Y125" s="34" t="s">
        <v>8</v>
      </c>
    </row>
    <row r="126" spans="2:25" s="68" customFormat="1" ht="2.25" customHeight="1">
      <c r="B126" s="36"/>
      <c r="C126" s="21"/>
      <c r="D126" s="21"/>
      <c r="E126" s="21"/>
      <c r="F126" s="21"/>
      <c r="G126" s="21"/>
      <c r="H126" s="21"/>
      <c r="I126" s="21"/>
      <c r="J126" s="21"/>
      <c r="K126" s="21"/>
      <c r="L126" s="34"/>
      <c r="M126" s="36"/>
      <c r="N126" s="34"/>
      <c r="O126" s="34"/>
      <c r="P126" s="37"/>
      <c r="Q126" s="21"/>
      <c r="R126" s="21"/>
      <c r="S126" s="21"/>
      <c r="T126" s="21"/>
      <c r="U126" s="21"/>
      <c r="V126" s="21"/>
      <c r="W126" s="21"/>
      <c r="X126" s="21"/>
      <c r="Y126" s="36"/>
    </row>
    <row r="127" spans="2:25" s="68" customFormat="1" ht="12.75">
      <c r="B127" s="38" t="s">
        <v>9</v>
      </c>
      <c r="C127" s="21"/>
      <c r="D127" s="39" t="s">
        <v>9</v>
      </c>
      <c r="E127" s="40"/>
      <c r="F127" s="39" t="s">
        <v>187</v>
      </c>
      <c r="G127" s="21"/>
      <c r="H127" s="41" t="s">
        <v>190</v>
      </c>
      <c r="I127" s="21"/>
      <c r="J127" s="35" t="s">
        <v>193</v>
      </c>
      <c r="K127" s="21"/>
      <c r="L127" s="34"/>
      <c r="M127" s="36"/>
      <c r="N127" s="34"/>
      <c r="O127" s="34"/>
      <c r="P127" s="37"/>
      <c r="Q127" s="35" t="s">
        <v>193</v>
      </c>
      <c r="R127" s="21"/>
      <c r="S127" s="41" t="s">
        <v>190</v>
      </c>
      <c r="T127" s="40"/>
      <c r="U127" s="39" t="s">
        <v>187</v>
      </c>
      <c r="V127" s="21"/>
      <c r="W127" s="39" t="s">
        <v>9</v>
      </c>
      <c r="X127" s="21"/>
      <c r="Y127" s="38" t="s">
        <v>9</v>
      </c>
    </row>
    <row r="128" spans="2:25" s="68" customFormat="1" ht="12.75">
      <c r="B128" s="42" t="s">
        <v>195</v>
      </c>
      <c r="C128" s="40"/>
      <c r="D128" s="39" t="s">
        <v>186</v>
      </c>
      <c r="E128" s="40"/>
      <c r="F128" s="39" t="s">
        <v>188</v>
      </c>
      <c r="G128" s="40"/>
      <c r="H128" s="41" t="s">
        <v>191</v>
      </c>
      <c r="I128" s="21"/>
      <c r="J128" s="39" t="s">
        <v>213</v>
      </c>
      <c r="K128" s="21"/>
      <c r="L128" s="30"/>
      <c r="M128" s="43"/>
      <c r="N128" s="30"/>
      <c r="O128" s="30"/>
      <c r="P128" s="44"/>
      <c r="Q128" s="39" t="s">
        <v>213</v>
      </c>
      <c r="R128" s="40"/>
      <c r="S128" s="39" t="s">
        <v>191</v>
      </c>
      <c r="T128" s="40"/>
      <c r="U128" s="39" t="s">
        <v>188</v>
      </c>
      <c r="V128" s="40"/>
      <c r="W128" s="39" t="s">
        <v>186</v>
      </c>
      <c r="X128" s="21"/>
      <c r="Y128" s="42" t="s">
        <v>195</v>
      </c>
    </row>
    <row r="129" spans="2:25" s="68" customFormat="1" ht="12" customHeight="1">
      <c r="B129" s="42" t="s">
        <v>194</v>
      </c>
      <c r="C129" s="40"/>
      <c r="D129" s="39" t="s">
        <v>184</v>
      </c>
      <c r="E129" s="40"/>
      <c r="F129" s="39" t="s">
        <v>189</v>
      </c>
      <c r="G129" s="40"/>
      <c r="H129" s="41" t="s">
        <v>185</v>
      </c>
      <c r="I129" s="21"/>
      <c r="J129" s="39" t="s">
        <v>192</v>
      </c>
      <c r="K129" s="21"/>
      <c r="L129" s="30"/>
      <c r="M129" s="43"/>
      <c r="N129" s="30"/>
      <c r="O129" s="30"/>
      <c r="P129" s="44"/>
      <c r="Q129" s="39" t="s">
        <v>192</v>
      </c>
      <c r="R129" s="40"/>
      <c r="S129" s="39" t="s">
        <v>185</v>
      </c>
      <c r="T129" s="40"/>
      <c r="U129" s="39" t="s">
        <v>189</v>
      </c>
      <c r="V129" s="40"/>
      <c r="W129" s="39" t="s">
        <v>184</v>
      </c>
      <c r="X129" s="21"/>
      <c r="Y129" s="42" t="s">
        <v>194</v>
      </c>
    </row>
    <row r="130" spans="2:25" s="68" customFormat="1" ht="2.25" customHeight="1">
      <c r="B130" s="45"/>
      <c r="C130" s="46"/>
      <c r="D130" s="47"/>
      <c r="E130" s="46"/>
      <c r="F130" s="47"/>
      <c r="G130" s="46"/>
      <c r="H130" s="47"/>
      <c r="I130" s="46"/>
      <c r="J130" s="47"/>
      <c r="K130" s="46"/>
      <c r="L130" s="48"/>
      <c r="M130" s="48"/>
      <c r="N130" s="48"/>
      <c r="O130" s="48"/>
      <c r="P130" s="48"/>
      <c r="Q130" s="45"/>
      <c r="R130" s="46"/>
      <c r="S130" s="47"/>
      <c r="T130" s="46"/>
      <c r="U130" s="47"/>
      <c r="V130" s="46"/>
      <c r="W130" s="47"/>
      <c r="X130" s="46"/>
      <c r="Y130" s="47"/>
    </row>
    <row r="131" spans="2:25" s="37" customFormat="1" ht="12" customHeight="1"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11" t="s">
        <v>40</v>
      </c>
      <c r="M131" s="111" t="s">
        <v>41</v>
      </c>
      <c r="N131" s="105"/>
      <c r="O131" s="107"/>
      <c r="P131" s="108"/>
      <c r="Q131" s="103">
        <f>J119</f>
        <v>13711</v>
      </c>
      <c r="R131" s="103"/>
      <c r="S131" s="103">
        <f>H119</f>
        <v>26940</v>
      </c>
      <c r="T131" s="103"/>
      <c r="U131" s="103">
        <f>F119</f>
        <v>77096</v>
      </c>
      <c r="V131" s="103"/>
      <c r="W131" s="103">
        <f>D119</f>
        <v>36749</v>
      </c>
      <c r="X131" s="103"/>
      <c r="Y131" s="103">
        <f>SUM(Q131:W131)</f>
        <v>154496</v>
      </c>
    </row>
    <row r="132" spans="2:25" s="77" customFormat="1" ht="12" customHeight="1">
      <c r="B132" s="72"/>
      <c r="C132" s="73"/>
      <c r="D132" s="72"/>
      <c r="E132" s="74"/>
      <c r="F132" s="72"/>
      <c r="G132" s="74"/>
      <c r="H132" s="72"/>
      <c r="I132" s="74"/>
      <c r="J132" s="72"/>
      <c r="K132" s="74"/>
      <c r="L132" s="76" t="s">
        <v>42</v>
      </c>
      <c r="M132" s="76" t="s">
        <v>43</v>
      </c>
      <c r="N132" s="109"/>
      <c r="O132" s="72"/>
      <c r="P132" s="73"/>
      <c r="Q132" s="72">
        <f>J120</f>
        <v>13501</v>
      </c>
      <c r="R132" s="73"/>
      <c r="S132" s="72">
        <f>H120</f>
        <v>23956</v>
      </c>
      <c r="T132" s="73"/>
      <c r="U132" s="72">
        <f>F120</f>
        <v>73300</v>
      </c>
      <c r="V132" s="73"/>
      <c r="W132" s="72">
        <f>D120</f>
        <v>32703</v>
      </c>
      <c r="X132" s="73"/>
      <c r="Y132" s="72">
        <f>SUM(Q132:W132)</f>
        <v>143460</v>
      </c>
    </row>
    <row r="133" spans="2:25" s="44" customFormat="1" ht="12" customHeight="1">
      <c r="B133" s="103">
        <f>SUM(D133:J133)</f>
        <v>72200</v>
      </c>
      <c r="C133" s="103"/>
      <c r="D133" s="103">
        <f>D134+D141</f>
        <v>2370</v>
      </c>
      <c r="E133" s="103"/>
      <c r="F133" s="103">
        <f>F134+F141</f>
        <v>58297</v>
      </c>
      <c r="G133" s="103"/>
      <c r="H133" s="103">
        <f>H134+H141</f>
        <v>6146</v>
      </c>
      <c r="I133" s="103"/>
      <c r="J133" s="103">
        <f>J134+J141</f>
        <v>5387</v>
      </c>
      <c r="K133" s="103"/>
      <c r="L133" s="79" t="s">
        <v>44</v>
      </c>
      <c r="M133" s="79" t="s">
        <v>45</v>
      </c>
      <c r="N133" s="79"/>
      <c r="O133" s="107"/>
      <c r="P133" s="108"/>
      <c r="Q133" s="103"/>
      <c r="R133" s="103"/>
      <c r="S133" s="103"/>
      <c r="T133" s="103"/>
      <c r="U133" s="103"/>
      <c r="V133" s="103"/>
      <c r="W133" s="103"/>
      <c r="X133" s="103"/>
      <c r="Y133" s="103"/>
    </row>
    <row r="134" spans="2:25" s="44" customFormat="1" ht="12" customHeight="1">
      <c r="B134" s="103">
        <f>SUM(D134:J134)</f>
        <v>44858</v>
      </c>
      <c r="C134" s="103"/>
      <c r="D134" s="103">
        <f>D135+D137+D139</f>
        <v>1300</v>
      </c>
      <c r="E134" s="103"/>
      <c r="F134" s="103">
        <f>F135+F137+F139</f>
        <v>35596</v>
      </c>
      <c r="G134" s="103"/>
      <c r="H134" s="103">
        <f>H135+H137+H139</f>
        <v>2604</v>
      </c>
      <c r="I134" s="103"/>
      <c r="J134" s="103">
        <f>J135+J137+J139</f>
        <v>5358</v>
      </c>
      <c r="K134" s="103"/>
      <c r="L134" s="111" t="s">
        <v>138</v>
      </c>
      <c r="M134" s="111"/>
      <c r="N134" s="105" t="s">
        <v>139</v>
      </c>
      <c r="O134" s="107"/>
      <c r="P134" s="108"/>
      <c r="Q134" s="103"/>
      <c r="R134" s="103"/>
      <c r="S134" s="103"/>
      <c r="T134" s="103"/>
      <c r="U134" s="103"/>
      <c r="V134" s="103"/>
      <c r="W134" s="103"/>
      <c r="X134" s="103"/>
      <c r="Y134" s="103"/>
    </row>
    <row r="135" spans="2:25" s="116" customFormat="1" ht="12" customHeight="1">
      <c r="B135" s="87">
        <f>SUM(D135:J135)</f>
        <v>64</v>
      </c>
      <c r="C135" s="87"/>
      <c r="D135" s="87">
        <v>0</v>
      </c>
      <c r="E135" s="87"/>
      <c r="F135" s="87">
        <v>0</v>
      </c>
      <c r="G135" s="87"/>
      <c r="H135" s="87">
        <v>0</v>
      </c>
      <c r="I135" s="87"/>
      <c r="J135" s="87">
        <v>64</v>
      </c>
      <c r="K135" s="87"/>
      <c r="L135" s="114" t="s">
        <v>140</v>
      </c>
      <c r="M135" s="114"/>
      <c r="N135" s="114" t="s">
        <v>141</v>
      </c>
      <c r="O135" s="115"/>
      <c r="P135" s="89"/>
      <c r="Q135" s="87"/>
      <c r="R135" s="87"/>
      <c r="S135" s="87"/>
      <c r="T135" s="87"/>
      <c r="U135" s="87"/>
      <c r="V135" s="87"/>
      <c r="W135" s="87"/>
      <c r="X135" s="87"/>
      <c r="Y135" s="87"/>
    </row>
    <row r="136" spans="2:25" s="93" customFormat="1" ht="12" customHeight="1"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114"/>
      <c r="M136" s="114"/>
      <c r="N136" s="114" t="s">
        <v>142</v>
      </c>
      <c r="O136" s="115"/>
      <c r="P136" s="89"/>
      <c r="Q136" s="87"/>
      <c r="R136" s="87"/>
      <c r="S136" s="87"/>
      <c r="T136" s="87"/>
      <c r="U136" s="87"/>
      <c r="V136" s="87"/>
      <c r="W136" s="87"/>
      <c r="X136" s="87"/>
      <c r="Y136" s="87"/>
    </row>
    <row r="137" spans="2:25" s="93" customFormat="1" ht="12" customHeight="1">
      <c r="B137" s="87">
        <f>SUM(D137:J137)</f>
        <v>4145</v>
      </c>
      <c r="C137" s="87"/>
      <c r="D137" s="87">
        <v>0</v>
      </c>
      <c r="E137" s="87"/>
      <c r="F137" s="87">
        <v>0</v>
      </c>
      <c r="G137" s="87"/>
      <c r="H137" s="87">
        <v>0</v>
      </c>
      <c r="I137" s="87"/>
      <c r="J137" s="87">
        <v>4145</v>
      </c>
      <c r="K137" s="87"/>
      <c r="L137" s="114" t="s">
        <v>143</v>
      </c>
      <c r="M137" s="113"/>
      <c r="N137" s="114" t="s">
        <v>144</v>
      </c>
      <c r="O137" s="115"/>
      <c r="P137" s="89"/>
      <c r="Q137" s="87"/>
      <c r="R137" s="87"/>
      <c r="S137" s="87"/>
      <c r="T137" s="87"/>
      <c r="U137" s="87"/>
      <c r="V137" s="87"/>
      <c r="W137" s="87"/>
      <c r="X137" s="87"/>
      <c r="Y137" s="87"/>
    </row>
    <row r="138" spans="2:56" s="56" customFormat="1" ht="12" customHeight="1"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114"/>
      <c r="M138" s="113"/>
      <c r="N138" s="114" t="s">
        <v>145</v>
      </c>
      <c r="O138" s="115"/>
      <c r="P138" s="89"/>
      <c r="Q138" s="87"/>
      <c r="R138" s="87"/>
      <c r="S138" s="87"/>
      <c r="T138" s="87"/>
      <c r="U138" s="87"/>
      <c r="V138" s="87"/>
      <c r="W138" s="87"/>
      <c r="X138" s="87"/>
      <c r="Y138" s="87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</row>
    <row r="139" spans="2:25" s="93" customFormat="1" ht="12" customHeight="1">
      <c r="B139" s="87">
        <f>SUM(D139:J139)</f>
        <v>40649</v>
      </c>
      <c r="C139" s="87"/>
      <c r="D139" s="87">
        <v>1300</v>
      </c>
      <c r="E139" s="87"/>
      <c r="F139" s="87">
        <v>35596</v>
      </c>
      <c r="G139" s="87"/>
      <c r="H139" s="87">
        <v>2604</v>
      </c>
      <c r="I139" s="87"/>
      <c r="J139" s="87">
        <v>1149</v>
      </c>
      <c r="K139" s="87"/>
      <c r="L139" s="114" t="s">
        <v>146</v>
      </c>
      <c r="M139" s="113"/>
      <c r="N139" s="114" t="s">
        <v>147</v>
      </c>
      <c r="O139" s="115"/>
      <c r="P139" s="89"/>
      <c r="Q139" s="87"/>
      <c r="R139" s="87"/>
      <c r="S139" s="87"/>
      <c r="T139" s="87"/>
      <c r="U139" s="87"/>
      <c r="V139" s="87"/>
      <c r="W139" s="87"/>
      <c r="X139" s="87"/>
      <c r="Y139" s="87"/>
    </row>
    <row r="140" spans="2:25" s="93" customFormat="1" ht="12" customHeight="1"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114"/>
      <c r="M140" s="113"/>
      <c r="N140" s="114" t="s">
        <v>148</v>
      </c>
      <c r="O140" s="115"/>
      <c r="P140" s="89"/>
      <c r="Q140" s="87"/>
      <c r="R140" s="87"/>
      <c r="S140" s="87"/>
      <c r="T140" s="87"/>
      <c r="U140" s="87"/>
      <c r="V140" s="87"/>
      <c r="W140" s="87"/>
      <c r="X140" s="87"/>
      <c r="Y140" s="87"/>
    </row>
    <row r="141" spans="2:25" s="68" customFormat="1" ht="12" customHeight="1">
      <c r="B141" s="103">
        <f>SUM(D141:J141)</f>
        <v>27342</v>
      </c>
      <c r="C141" s="103"/>
      <c r="D141" s="103">
        <v>1070</v>
      </c>
      <c r="E141" s="103"/>
      <c r="F141" s="103">
        <v>22701</v>
      </c>
      <c r="G141" s="103"/>
      <c r="H141" s="103">
        <v>3542</v>
      </c>
      <c r="I141" s="103"/>
      <c r="J141" s="103">
        <v>29</v>
      </c>
      <c r="K141" s="103"/>
      <c r="L141" s="111" t="s">
        <v>149</v>
      </c>
      <c r="M141" s="105"/>
      <c r="N141" s="111" t="s">
        <v>150</v>
      </c>
      <c r="O141" s="107"/>
      <c r="P141" s="108"/>
      <c r="Q141" s="103"/>
      <c r="R141" s="103"/>
      <c r="S141" s="103"/>
      <c r="T141" s="103"/>
      <c r="U141" s="103"/>
      <c r="V141" s="103"/>
      <c r="W141" s="103"/>
      <c r="X141" s="103"/>
      <c r="Y141" s="103"/>
    </row>
    <row r="142" spans="2:25" s="68" customFormat="1" ht="12" customHeight="1"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11"/>
      <c r="M142" s="105"/>
      <c r="N142" s="111" t="s">
        <v>151</v>
      </c>
      <c r="O142" s="107"/>
      <c r="P142" s="108"/>
      <c r="Q142" s="103"/>
      <c r="R142" s="103"/>
      <c r="S142" s="103"/>
      <c r="T142" s="103"/>
      <c r="U142" s="103"/>
      <c r="V142" s="103"/>
      <c r="W142" s="103"/>
      <c r="X142" s="103"/>
      <c r="Y142" s="103"/>
    </row>
    <row r="143" spans="2:25" s="68" customFormat="1" ht="12" customHeight="1">
      <c r="B143" s="98">
        <f>SUM(D143:J143)</f>
        <v>82296</v>
      </c>
      <c r="C143" s="98"/>
      <c r="D143" s="98">
        <f>W131-D133</f>
        <v>34379</v>
      </c>
      <c r="E143" s="98"/>
      <c r="F143" s="98">
        <f>U131-F133</f>
        <v>18799</v>
      </c>
      <c r="G143" s="98"/>
      <c r="H143" s="98">
        <f>S131-H133</f>
        <v>20794</v>
      </c>
      <c r="I143" s="98"/>
      <c r="J143" s="98">
        <f>Q131-J133</f>
        <v>8324</v>
      </c>
      <c r="K143" s="98"/>
      <c r="L143" s="121" t="s">
        <v>46</v>
      </c>
      <c r="M143" s="121" t="s">
        <v>47</v>
      </c>
      <c r="N143" s="121"/>
      <c r="O143" s="107"/>
      <c r="P143" s="108"/>
      <c r="Q143" s="103"/>
      <c r="R143" s="103"/>
      <c r="S143" s="103"/>
      <c r="T143" s="103"/>
      <c r="U143" s="103"/>
      <c r="V143" s="103"/>
      <c r="W143" s="103"/>
      <c r="X143" s="103"/>
      <c r="Y143" s="103"/>
    </row>
    <row r="144" spans="2:56" s="67" customFormat="1" ht="12" customHeight="1" thickBot="1">
      <c r="B144" s="63">
        <f>SUM(D144:J144)</f>
        <v>71260</v>
      </c>
      <c r="C144" s="64"/>
      <c r="D144" s="63">
        <f>W132-D133</f>
        <v>30333</v>
      </c>
      <c r="E144" s="64"/>
      <c r="F144" s="63">
        <f>U132-F133</f>
        <v>15003</v>
      </c>
      <c r="G144" s="64"/>
      <c r="H144" s="63">
        <f>S132-H133</f>
        <v>17810</v>
      </c>
      <c r="I144" s="64"/>
      <c r="J144" s="63">
        <f>Q132-J133</f>
        <v>8114</v>
      </c>
      <c r="K144" s="64"/>
      <c r="L144" s="65" t="s">
        <v>48</v>
      </c>
      <c r="M144" s="65" t="s">
        <v>49</v>
      </c>
      <c r="N144" s="65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</row>
    <row r="145" spans="2:25" s="68" customFormat="1" ht="21" customHeight="1">
      <c r="B145" s="15" t="s">
        <v>172</v>
      </c>
      <c r="C145" s="15"/>
      <c r="D145" s="17"/>
      <c r="E145" s="18"/>
      <c r="F145" s="18"/>
      <c r="G145" s="18"/>
      <c r="H145" s="18"/>
      <c r="I145" s="18"/>
      <c r="J145" s="18"/>
      <c r="K145" s="18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s="68" customFormat="1" ht="3.75" customHeight="1">
      <c r="B146" s="20"/>
      <c r="C146" s="20"/>
      <c r="D146" s="20"/>
      <c r="E146" s="20"/>
      <c r="F146" s="20"/>
      <c r="G146" s="20"/>
      <c r="H146" s="20"/>
      <c r="I146" s="20"/>
      <c r="J146" s="20"/>
      <c r="K146" s="21"/>
      <c r="L146" s="22"/>
      <c r="M146" s="23"/>
      <c r="N146" s="24"/>
      <c r="O146" s="24"/>
      <c r="P146" s="25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s="68" customFormat="1" ht="12.75">
      <c r="B147" s="26" t="s">
        <v>7</v>
      </c>
      <c r="C147" s="27"/>
      <c r="D147" s="27"/>
      <c r="E147" s="27"/>
      <c r="F147" s="27"/>
      <c r="G147" s="27"/>
      <c r="H147" s="27"/>
      <c r="I147" s="27"/>
      <c r="J147" s="27"/>
      <c r="K147" s="21"/>
      <c r="L147" s="28" t="s">
        <v>6</v>
      </c>
      <c r="M147" s="29"/>
      <c r="N147" s="30" t="s">
        <v>72</v>
      </c>
      <c r="O147" s="30"/>
      <c r="P147" s="31"/>
      <c r="Q147" s="26" t="s">
        <v>16</v>
      </c>
      <c r="R147" s="27"/>
      <c r="S147" s="27"/>
      <c r="T147" s="27"/>
      <c r="U147" s="27"/>
      <c r="V147" s="27"/>
      <c r="W147" s="27"/>
      <c r="X147" s="27"/>
      <c r="Y147" s="26"/>
    </row>
    <row r="148" spans="2:25" s="68" customFormat="1" ht="2.25" customHeight="1">
      <c r="B148" s="32"/>
      <c r="C148" s="32"/>
      <c r="D148" s="32"/>
      <c r="E148" s="32"/>
      <c r="F148" s="32"/>
      <c r="G148" s="32"/>
      <c r="H148" s="32"/>
      <c r="I148" s="32"/>
      <c r="J148" s="32"/>
      <c r="K148" s="33"/>
      <c r="L148" s="27"/>
      <c r="M148" s="32"/>
      <c r="N148" s="27"/>
      <c r="O148" s="27"/>
      <c r="P148" s="31"/>
      <c r="Q148" s="31"/>
      <c r="R148" s="31"/>
      <c r="S148" s="31"/>
      <c r="T148" s="31"/>
      <c r="U148" s="31"/>
      <c r="V148" s="31"/>
      <c r="W148" s="31"/>
      <c r="X148" s="31"/>
      <c r="Y148" s="31"/>
    </row>
    <row r="149" spans="2:25" s="68" customFormat="1" ht="12.75">
      <c r="B149" s="34" t="s">
        <v>8</v>
      </c>
      <c r="C149" s="21"/>
      <c r="D149" s="35" t="s">
        <v>180</v>
      </c>
      <c r="E149" s="21"/>
      <c r="F149" s="35" t="s">
        <v>181</v>
      </c>
      <c r="G149" s="21"/>
      <c r="H149" s="35" t="s">
        <v>182</v>
      </c>
      <c r="I149" s="21"/>
      <c r="J149" s="35" t="s">
        <v>183</v>
      </c>
      <c r="K149" s="21"/>
      <c r="L149" s="34"/>
      <c r="M149" s="36"/>
      <c r="N149" s="34" t="s">
        <v>73</v>
      </c>
      <c r="O149" s="34"/>
      <c r="P149" s="31"/>
      <c r="Q149" s="35" t="s">
        <v>183</v>
      </c>
      <c r="R149" s="21"/>
      <c r="S149" s="35" t="s">
        <v>182</v>
      </c>
      <c r="T149" s="21"/>
      <c r="U149" s="35" t="s">
        <v>181</v>
      </c>
      <c r="V149" s="21"/>
      <c r="W149" s="35" t="s">
        <v>180</v>
      </c>
      <c r="X149" s="21"/>
      <c r="Y149" s="34" t="s">
        <v>8</v>
      </c>
    </row>
    <row r="150" spans="2:25" s="68" customFormat="1" ht="2.25" customHeight="1">
      <c r="B150" s="36"/>
      <c r="C150" s="21"/>
      <c r="D150" s="21"/>
      <c r="E150" s="21"/>
      <c r="F150" s="21"/>
      <c r="G150" s="21"/>
      <c r="H150" s="21"/>
      <c r="I150" s="21"/>
      <c r="J150" s="21"/>
      <c r="K150" s="21"/>
      <c r="L150" s="34"/>
      <c r="M150" s="36"/>
      <c r="N150" s="34"/>
      <c r="O150" s="34"/>
      <c r="P150" s="37"/>
      <c r="Q150" s="21"/>
      <c r="R150" s="21"/>
      <c r="S150" s="21"/>
      <c r="T150" s="21"/>
      <c r="U150" s="21"/>
      <c r="V150" s="21"/>
      <c r="W150" s="21"/>
      <c r="X150" s="21"/>
      <c r="Y150" s="36"/>
    </row>
    <row r="151" spans="2:25" s="68" customFormat="1" ht="12.75">
      <c r="B151" s="38" t="s">
        <v>9</v>
      </c>
      <c r="C151" s="21"/>
      <c r="D151" s="39" t="s">
        <v>9</v>
      </c>
      <c r="E151" s="40"/>
      <c r="F151" s="39" t="s">
        <v>187</v>
      </c>
      <c r="G151" s="21"/>
      <c r="H151" s="41" t="s">
        <v>190</v>
      </c>
      <c r="I151" s="21"/>
      <c r="J151" s="35" t="s">
        <v>193</v>
      </c>
      <c r="K151" s="21"/>
      <c r="L151" s="34"/>
      <c r="M151" s="36"/>
      <c r="N151" s="34"/>
      <c r="O151" s="34"/>
      <c r="P151" s="37"/>
      <c r="Q151" s="35" t="s">
        <v>193</v>
      </c>
      <c r="R151" s="21"/>
      <c r="S151" s="41" t="s">
        <v>190</v>
      </c>
      <c r="T151" s="40"/>
      <c r="U151" s="39" t="s">
        <v>187</v>
      </c>
      <c r="V151" s="21"/>
      <c r="W151" s="39" t="s">
        <v>9</v>
      </c>
      <c r="X151" s="21"/>
      <c r="Y151" s="38" t="s">
        <v>9</v>
      </c>
    </row>
    <row r="152" spans="2:25" s="68" customFormat="1" ht="12.75">
      <c r="B152" s="42" t="s">
        <v>195</v>
      </c>
      <c r="C152" s="40"/>
      <c r="D152" s="39" t="s">
        <v>186</v>
      </c>
      <c r="E152" s="40"/>
      <c r="F152" s="39" t="s">
        <v>188</v>
      </c>
      <c r="G152" s="40"/>
      <c r="H152" s="41" t="s">
        <v>191</v>
      </c>
      <c r="I152" s="21"/>
      <c r="J152" s="39" t="s">
        <v>213</v>
      </c>
      <c r="K152" s="21"/>
      <c r="L152" s="30"/>
      <c r="M152" s="43"/>
      <c r="N152" s="30"/>
      <c r="O152" s="30"/>
      <c r="P152" s="44"/>
      <c r="Q152" s="39" t="s">
        <v>213</v>
      </c>
      <c r="R152" s="40"/>
      <c r="S152" s="39" t="s">
        <v>191</v>
      </c>
      <c r="T152" s="40"/>
      <c r="U152" s="39" t="s">
        <v>188</v>
      </c>
      <c r="V152" s="40"/>
      <c r="W152" s="39" t="s">
        <v>186</v>
      </c>
      <c r="X152" s="21"/>
      <c r="Y152" s="42" t="s">
        <v>195</v>
      </c>
    </row>
    <row r="153" spans="2:25" s="68" customFormat="1" ht="12" customHeight="1">
      <c r="B153" s="42" t="s">
        <v>194</v>
      </c>
      <c r="C153" s="40"/>
      <c r="D153" s="39" t="s">
        <v>184</v>
      </c>
      <c r="E153" s="40"/>
      <c r="F153" s="39" t="s">
        <v>189</v>
      </c>
      <c r="G153" s="40"/>
      <c r="H153" s="41" t="s">
        <v>185</v>
      </c>
      <c r="I153" s="21"/>
      <c r="J153" s="39" t="s">
        <v>192</v>
      </c>
      <c r="K153" s="21"/>
      <c r="L153" s="30"/>
      <c r="M153" s="43"/>
      <c r="N153" s="30"/>
      <c r="O153" s="30"/>
      <c r="P153" s="44"/>
      <c r="Q153" s="39" t="s">
        <v>192</v>
      </c>
      <c r="R153" s="40"/>
      <c r="S153" s="39" t="s">
        <v>185</v>
      </c>
      <c r="T153" s="40"/>
      <c r="U153" s="39" t="s">
        <v>189</v>
      </c>
      <c r="V153" s="40"/>
      <c r="W153" s="39" t="s">
        <v>184</v>
      </c>
      <c r="X153" s="21"/>
      <c r="Y153" s="42" t="s">
        <v>194</v>
      </c>
    </row>
    <row r="154" spans="2:25" s="68" customFormat="1" ht="2.25" customHeight="1">
      <c r="B154" s="45"/>
      <c r="C154" s="46"/>
      <c r="D154" s="47"/>
      <c r="E154" s="46"/>
      <c r="F154" s="47"/>
      <c r="G154" s="46"/>
      <c r="H154" s="47"/>
      <c r="I154" s="46"/>
      <c r="J154" s="47"/>
      <c r="K154" s="46"/>
      <c r="L154" s="48"/>
      <c r="M154" s="48"/>
      <c r="N154" s="48"/>
      <c r="O154" s="48"/>
      <c r="P154" s="48"/>
      <c r="Q154" s="45"/>
      <c r="R154" s="46"/>
      <c r="S154" s="47"/>
      <c r="T154" s="46"/>
      <c r="U154" s="47"/>
      <c r="V154" s="46"/>
      <c r="W154" s="47"/>
      <c r="X154" s="46"/>
      <c r="Y154" s="47"/>
    </row>
    <row r="155" spans="2:25" s="31" customFormat="1" ht="12" customHeight="1"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11" t="s">
        <v>40</v>
      </c>
      <c r="M155" s="111" t="s">
        <v>41</v>
      </c>
      <c r="N155" s="105"/>
      <c r="O155" s="108"/>
      <c r="P155" s="108"/>
      <c r="Q155" s="103">
        <f>J119</f>
        <v>13711</v>
      </c>
      <c r="R155" s="103"/>
      <c r="S155" s="103">
        <f>H119</f>
        <v>26940</v>
      </c>
      <c r="T155" s="103"/>
      <c r="U155" s="103">
        <f>F119</f>
        <v>77096</v>
      </c>
      <c r="V155" s="103"/>
      <c r="W155" s="103">
        <f>D119</f>
        <v>36749</v>
      </c>
      <c r="X155" s="103"/>
      <c r="Y155" s="103">
        <f>SUM(Q155:W155)</f>
        <v>154496</v>
      </c>
    </row>
    <row r="156" spans="2:25" s="77" customFormat="1" ht="12" customHeight="1">
      <c r="B156" s="72"/>
      <c r="C156" s="73"/>
      <c r="D156" s="72"/>
      <c r="E156" s="74"/>
      <c r="F156" s="72"/>
      <c r="G156" s="74"/>
      <c r="H156" s="72"/>
      <c r="I156" s="74"/>
      <c r="J156" s="72"/>
      <c r="K156" s="74"/>
      <c r="L156" s="76" t="s">
        <v>42</v>
      </c>
      <c r="M156" s="76" t="s">
        <v>43</v>
      </c>
      <c r="N156" s="109"/>
      <c r="O156" s="72"/>
      <c r="P156" s="73"/>
      <c r="Q156" s="72">
        <f>J120</f>
        <v>13501</v>
      </c>
      <c r="R156" s="73"/>
      <c r="S156" s="72">
        <f>H120</f>
        <v>23956</v>
      </c>
      <c r="T156" s="73"/>
      <c r="U156" s="72">
        <f>F120</f>
        <v>73300</v>
      </c>
      <c r="V156" s="73"/>
      <c r="W156" s="72">
        <f>D120</f>
        <v>32703</v>
      </c>
      <c r="X156" s="73"/>
      <c r="Y156" s="72">
        <f>SUM(Q156:W156)</f>
        <v>143460</v>
      </c>
    </row>
    <row r="157" spans="2:25" s="31" customFormat="1" ht="12" customHeight="1">
      <c r="B157" s="103">
        <f>SUM(D157:J157)</f>
        <v>125065</v>
      </c>
      <c r="C157" s="103"/>
      <c r="D157" s="103">
        <f>D158+D159</f>
        <v>25774</v>
      </c>
      <c r="E157" s="103"/>
      <c r="F157" s="103">
        <f>F158+F159</f>
        <v>69839</v>
      </c>
      <c r="G157" s="103"/>
      <c r="H157" s="103">
        <f>H158+H159</f>
        <v>22865</v>
      </c>
      <c r="I157" s="103"/>
      <c r="J157" s="103">
        <f>J158+J159</f>
        <v>6587</v>
      </c>
      <c r="K157" s="103"/>
      <c r="L157" s="79" t="s">
        <v>52</v>
      </c>
      <c r="M157" s="79" t="s">
        <v>53</v>
      </c>
      <c r="N157" s="79"/>
      <c r="O157" s="108"/>
      <c r="P157" s="108"/>
      <c r="Q157" s="103"/>
      <c r="R157" s="103"/>
      <c r="S157" s="103"/>
      <c r="T157" s="103"/>
      <c r="U157" s="103"/>
      <c r="V157" s="103"/>
      <c r="W157" s="103"/>
      <c r="X157" s="103"/>
      <c r="Y157" s="103"/>
    </row>
    <row r="158" spans="2:25" s="54" customFormat="1" ht="12" customHeight="1">
      <c r="B158" s="87">
        <f>SUM(D158:J158)</f>
        <v>72200</v>
      </c>
      <c r="C158" s="87"/>
      <c r="D158" s="87">
        <v>2370</v>
      </c>
      <c r="E158" s="87"/>
      <c r="F158" s="87">
        <v>58297</v>
      </c>
      <c r="G158" s="87"/>
      <c r="H158" s="87">
        <v>6146</v>
      </c>
      <c r="I158" s="87"/>
      <c r="J158" s="87">
        <v>5387</v>
      </c>
      <c r="K158" s="87"/>
      <c r="L158" s="114" t="s">
        <v>152</v>
      </c>
      <c r="M158" s="114"/>
      <c r="N158" s="113" t="s">
        <v>153</v>
      </c>
      <c r="O158" s="89"/>
      <c r="P158" s="89"/>
      <c r="Q158" s="87"/>
      <c r="R158" s="87"/>
      <c r="S158" s="87"/>
      <c r="T158" s="87"/>
      <c r="U158" s="87"/>
      <c r="V158" s="87"/>
      <c r="W158" s="87"/>
      <c r="X158" s="87"/>
      <c r="Y158" s="87"/>
    </row>
    <row r="159" spans="2:25" s="54" customFormat="1" ht="12" customHeight="1">
      <c r="B159" s="87">
        <f>SUM(D159:J159)</f>
        <v>52865</v>
      </c>
      <c r="C159" s="87"/>
      <c r="D159" s="87">
        <v>23404</v>
      </c>
      <c r="E159" s="87"/>
      <c r="F159" s="87">
        <v>11542</v>
      </c>
      <c r="G159" s="87"/>
      <c r="H159" s="87">
        <v>16719</v>
      </c>
      <c r="I159" s="87"/>
      <c r="J159" s="87">
        <v>1200</v>
      </c>
      <c r="K159" s="87"/>
      <c r="L159" s="114" t="s">
        <v>154</v>
      </c>
      <c r="M159" s="114"/>
      <c r="N159" s="114" t="s">
        <v>155</v>
      </c>
      <c r="O159" s="89"/>
      <c r="P159" s="89"/>
      <c r="Q159" s="87"/>
      <c r="R159" s="87"/>
      <c r="S159" s="87"/>
      <c r="T159" s="87"/>
      <c r="U159" s="87"/>
      <c r="V159" s="87"/>
      <c r="W159" s="87"/>
      <c r="X159" s="87"/>
      <c r="Y159" s="87"/>
    </row>
    <row r="160" spans="2:25" s="68" customFormat="1" ht="12" customHeight="1">
      <c r="B160" s="98">
        <f>SUM(D160:J160)</f>
        <v>29431</v>
      </c>
      <c r="C160" s="98"/>
      <c r="D160" s="98">
        <f>W155-D157</f>
        <v>10975</v>
      </c>
      <c r="E160" s="98"/>
      <c r="F160" s="98">
        <f>U155-F157</f>
        <v>7257</v>
      </c>
      <c r="G160" s="98"/>
      <c r="H160" s="98">
        <f>S155-H157</f>
        <v>4075</v>
      </c>
      <c r="I160" s="98"/>
      <c r="J160" s="98">
        <f>Q155-J157</f>
        <v>7124</v>
      </c>
      <c r="K160" s="103"/>
      <c r="L160" s="121" t="s">
        <v>54</v>
      </c>
      <c r="M160" s="128" t="s">
        <v>55</v>
      </c>
      <c r="N160" s="121"/>
      <c r="O160" s="108"/>
      <c r="P160" s="108"/>
      <c r="Q160" s="103"/>
      <c r="R160" s="103"/>
      <c r="S160" s="103"/>
      <c r="T160" s="103"/>
      <c r="U160" s="103"/>
      <c r="V160" s="103"/>
      <c r="W160" s="103"/>
      <c r="X160" s="103"/>
      <c r="Y160" s="103"/>
    </row>
    <row r="161" spans="2:56" s="67" customFormat="1" ht="12" customHeight="1" thickBot="1">
      <c r="B161" s="63">
        <f>SUM(D161:J161)</f>
        <v>18395</v>
      </c>
      <c r="C161" s="64"/>
      <c r="D161" s="63">
        <f>W156-D157</f>
        <v>6929</v>
      </c>
      <c r="E161" s="64"/>
      <c r="F161" s="63">
        <f>U156-F157</f>
        <v>3461</v>
      </c>
      <c r="G161" s="64"/>
      <c r="H161" s="63">
        <f>S156-H157</f>
        <v>1091</v>
      </c>
      <c r="I161" s="64"/>
      <c r="J161" s="63">
        <f>Q156-J157</f>
        <v>6914</v>
      </c>
      <c r="K161" s="64"/>
      <c r="L161" s="65" t="s">
        <v>56</v>
      </c>
      <c r="M161" s="65" t="s">
        <v>57</v>
      </c>
      <c r="N161" s="65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</row>
    <row r="162" spans="2:25" s="68" customFormat="1" ht="21" customHeight="1">
      <c r="B162" s="15" t="s">
        <v>173</v>
      </c>
      <c r="C162" s="15"/>
      <c r="D162" s="17"/>
      <c r="E162" s="18"/>
      <c r="F162" s="18"/>
      <c r="G162" s="18"/>
      <c r="H162" s="18"/>
      <c r="I162" s="18"/>
      <c r="J162" s="18"/>
      <c r="K162" s="18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s="68" customFormat="1" ht="3.75" customHeight="1">
      <c r="B163" s="20"/>
      <c r="C163" s="20"/>
      <c r="D163" s="20"/>
      <c r="E163" s="20"/>
      <c r="F163" s="20"/>
      <c r="G163" s="20"/>
      <c r="H163" s="20"/>
      <c r="I163" s="20"/>
      <c r="J163" s="20"/>
      <c r="K163" s="21"/>
      <c r="L163" s="22"/>
      <c r="M163" s="23"/>
      <c r="N163" s="24"/>
      <c r="O163" s="24"/>
      <c r="P163" s="25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s="68" customFormat="1" ht="12.75">
      <c r="B164" s="26" t="s">
        <v>7</v>
      </c>
      <c r="C164" s="27"/>
      <c r="D164" s="27"/>
      <c r="E164" s="27"/>
      <c r="F164" s="27"/>
      <c r="G164" s="27"/>
      <c r="H164" s="27"/>
      <c r="I164" s="27"/>
      <c r="J164" s="27"/>
      <c r="K164" s="21"/>
      <c r="L164" s="28" t="s">
        <v>6</v>
      </c>
      <c r="M164" s="29"/>
      <c r="N164" s="30" t="s">
        <v>72</v>
      </c>
      <c r="O164" s="30"/>
      <c r="P164" s="31"/>
      <c r="Q164" s="26" t="s">
        <v>16</v>
      </c>
      <c r="R164" s="27"/>
      <c r="S164" s="27"/>
      <c r="T164" s="27"/>
      <c r="U164" s="27"/>
      <c r="V164" s="27"/>
      <c r="W164" s="27"/>
      <c r="X164" s="27"/>
      <c r="Y164" s="26"/>
    </row>
    <row r="165" spans="2:25" s="68" customFormat="1" ht="2.25" customHeight="1">
      <c r="B165" s="32"/>
      <c r="C165" s="32"/>
      <c r="D165" s="32"/>
      <c r="E165" s="32"/>
      <c r="F165" s="32"/>
      <c r="G165" s="32"/>
      <c r="H165" s="32"/>
      <c r="I165" s="32"/>
      <c r="J165" s="32"/>
      <c r="K165" s="33"/>
      <c r="L165" s="27"/>
      <c r="M165" s="32"/>
      <c r="N165" s="27"/>
      <c r="O165" s="27"/>
      <c r="P165" s="31"/>
      <c r="Q165" s="31"/>
      <c r="R165" s="31"/>
      <c r="S165" s="31"/>
      <c r="T165" s="31"/>
      <c r="U165" s="31"/>
      <c r="V165" s="31"/>
      <c r="W165" s="31"/>
      <c r="X165" s="31"/>
      <c r="Y165" s="31"/>
    </row>
    <row r="166" spans="2:25" s="68" customFormat="1" ht="12.75">
      <c r="B166" s="34" t="s">
        <v>8</v>
      </c>
      <c r="C166" s="21"/>
      <c r="D166" s="35" t="s">
        <v>180</v>
      </c>
      <c r="E166" s="21"/>
      <c r="F166" s="35" t="s">
        <v>181</v>
      </c>
      <c r="G166" s="21"/>
      <c r="H166" s="35" t="s">
        <v>182</v>
      </c>
      <c r="I166" s="21"/>
      <c r="J166" s="35" t="s">
        <v>183</v>
      </c>
      <c r="K166" s="21"/>
      <c r="L166" s="34"/>
      <c r="M166" s="36"/>
      <c r="N166" s="34" t="s">
        <v>73</v>
      </c>
      <c r="O166" s="34"/>
      <c r="P166" s="31"/>
      <c r="Q166" s="35" t="s">
        <v>183</v>
      </c>
      <c r="R166" s="21"/>
      <c r="S166" s="35" t="s">
        <v>182</v>
      </c>
      <c r="T166" s="21"/>
      <c r="U166" s="35" t="s">
        <v>181</v>
      </c>
      <c r="V166" s="21"/>
      <c r="W166" s="35" t="s">
        <v>180</v>
      </c>
      <c r="X166" s="21"/>
      <c r="Y166" s="34" t="s">
        <v>8</v>
      </c>
    </row>
    <row r="167" spans="2:25" s="68" customFormat="1" ht="2.25" customHeight="1">
      <c r="B167" s="36"/>
      <c r="C167" s="21"/>
      <c r="D167" s="21"/>
      <c r="E167" s="21"/>
      <c r="F167" s="21"/>
      <c r="G167" s="21"/>
      <c r="H167" s="21"/>
      <c r="I167" s="21"/>
      <c r="J167" s="21"/>
      <c r="K167" s="21"/>
      <c r="L167" s="34"/>
      <c r="M167" s="36"/>
      <c r="N167" s="34"/>
      <c r="O167" s="34"/>
      <c r="P167" s="37"/>
      <c r="Q167" s="21"/>
      <c r="R167" s="21"/>
      <c r="S167" s="21"/>
      <c r="T167" s="21"/>
      <c r="U167" s="21"/>
      <c r="V167" s="21"/>
      <c r="W167" s="21"/>
      <c r="X167" s="21"/>
      <c r="Y167" s="36"/>
    </row>
    <row r="168" spans="2:25" s="68" customFormat="1" ht="12.75">
      <c r="B168" s="38" t="s">
        <v>9</v>
      </c>
      <c r="C168" s="21"/>
      <c r="D168" s="39" t="s">
        <v>9</v>
      </c>
      <c r="E168" s="40"/>
      <c r="F168" s="39" t="s">
        <v>187</v>
      </c>
      <c r="G168" s="21"/>
      <c r="H168" s="41" t="s">
        <v>190</v>
      </c>
      <c r="I168" s="21"/>
      <c r="J168" s="35" t="s">
        <v>193</v>
      </c>
      <c r="K168" s="21"/>
      <c r="L168" s="34"/>
      <c r="M168" s="36"/>
      <c r="N168" s="34"/>
      <c r="O168" s="34"/>
      <c r="P168" s="37"/>
      <c r="Q168" s="35" t="s">
        <v>193</v>
      </c>
      <c r="R168" s="21"/>
      <c r="S168" s="41" t="s">
        <v>190</v>
      </c>
      <c r="T168" s="40"/>
      <c r="U168" s="39" t="s">
        <v>187</v>
      </c>
      <c r="V168" s="21"/>
      <c r="W168" s="39" t="s">
        <v>9</v>
      </c>
      <c r="X168" s="21"/>
      <c r="Y168" s="38" t="s">
        <v>9</v>
      </c>
    </row>
    <row r="169" spans="2:25" s="68" customFormat="1" ht="12.75">
      <c r="B169" s="42" t="s">
        <v>195</v>
      </c>
      <c r="C169" s="40"/>
      <c r="D169" s="39" t="s">
        <v>186</v>
      </c>
      <c r="E169" s="40"/>
      <c r="F169" s="39" t="s">
        <v>188</v>
      </c>
      <c r="G169" s="40"/>
      <c r="H169" s="41" t="s">
        <v>191</v>
      </c>
      <c r="I169" s="21"/>
      <c r="J169" s="39" t="s">
        <v>213</v>
      </c>
      <c r="K169" s="21"/>
      <c r="L169" s="30"/>
      <c r="M169" s="43"/>
      <c r="N169" s="30"/>
      <c r="O169" s="30"/>
      <c r="P169" s="44"/>
      <c r="Q169" s="39" t="s">
        <v>213</v>
      </c>
      <c r="R169" s="40"/>
      <c r="S169" s="39" t="s">
        <v>191</v>
      </c>
      <c r="T169" s="40"/>
      <c r="U169" s="39" t="s">
        <v>188</v>
      </c>
      <c r="V169" s="40"/>
      <c r="W169" s="39" t="s">
        <v>186</v>
      </c>
      <c r="X169" s="21"/>
      <c r="Y169" s="42" t="s">
        <v>195</v>
      </c>
    </row>
    <row r="170" spans="2:25" s="68" customFormat="1" ht="12" customHeight="1">
      <c r="B170" s="42" t="s">
        <v>194</v>
      </c>
      <c r="C170" s="40"/>
      <c r="D170" s="39" t="s">
        <v>184</v>
      </c>
      <c r="E170" s="40"/>
      <c r="F170" s="39" t="s">
        <v>189</v>
      </c>
      <c r="G170" s="40"/>
      <c r="H170" s="41" t="s">
        <v>185</v>
      </c>
      <c r="I170" s="21"/>
      <c r="J170" s="39" t="s">
        <v>192</v>
      </c>
      <c r="K170" s="21"/>
      <c r="L170" s="30"/>
      <c r="M170" s="43"/>
      <c r="N170" s="30"/>
      <c r="O170" s="30"/>
      <c r="P170" s="44"/>
      <c r="Q170" s="39" t="s">
        <v>192</v>
      </c>
      <c r="R170" s="40"/>
      <c r="S170" s="39" t="s">
        <v>185</v>
      </c>
      <c r="T170" s="40"/>
      <c r="U170" s="39" t="s">
        <v>189</v>
      </c>
      <c r="V170" s="40"/>
      <c r="W170" s="39" t="s">
        <v>184</v>
      </c>
      <c r="X170" s="21"/>
      <c r="Y170" s="42" t="s">
        <v>194</v>
      </c>
    </row>
    <row r="171" spans="2:25" s="68" customFormat="1" ht="2.25" customHeight="1">
      <c r="B171" s="45"/>
      <c r="C171" s="46"/>
      <c r="D171" s="47"/>
      <c r="E171" s="46"/>
      <c r="F171" s="47"/>
      <c r="G171" s="46"/>
      <c r="H171" s="47"/>
      <c r="I171" s="46"/>
      <c r="J171" s="47"/>
      <c r="K171" s="46"/>
      <c r="L171" s="48"/>
      <c r="M171" s="48"/>
      <c r="N171" s="48"/>
      <c r="O171" s="48"/>
      <c r="P171" s="48"/>
      <c r="Q171" s="45"/>
      <c r="R171" s="46"/>
      <c r="S171" s="47"/>
      <c r="T171" s="46"/>
      <c r="U171" s="47"/>
      <c r="V171" s="46"/>
      <c r="W171" s="47"/>
      <c r="X171" s="46"/>
      <c r="Y171" s="47"/>
    </row>
    <row r="172" spans="2:25" s="68" customFormat="1" ht="12" customHeight="1"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4" t="s">
        <v>46</v>
      </c>
      <c r="M172" s="111" t="s">
        <v>47</v>
      </c>
      <c r="N172" s="106"/>
      <c r="O172" s="108"/>
      <c r="P172" s="108"/>
      <c r="Q172" s="103">
        <f>J143</f>
        <v>8324</v>
      </c>
      <c r="R172" s="103"/>
      <c r="S172" s="103">
        <f>H143</f>
        <v>20794</v>
      </c>
      <c r="T172" s="103"/>
      <c r="U172" s="103">
        <f>F143</f>
        <v>18799</v>
      </c>
      <c r="V172" s="103"/>
      <c r="W172" s="103">
        <f>D143</f>
        <v>34379</v>
      </c>
      <c r="X172" s="103"/>
      <c r="Y172" s="103">
        <f>SUM(Q172:W172)</f>
        <v>82296</v>
      </c>
    </row>
    <row r="173" spans="2:25" s="77" customFormat="1" ht="12" customHeight="1">
      <c r="B173" s="72"/>
      <c r="C173" s="73"/>
      <c r="D173" s="72"/>
      <c r="E173" s="74"/>
      <c r="F173" s="72"/>
      <c r="G173" s="74"/>
      <c r="H173" s="72"/>
      <c r="I173" s="74"/>
      <c r="J173" s="72"/>
      <c r="K173" s="74"/>
      <c r="L173" s="76" t="s">
        <v>48</v>
      </c>
      <c r="M173" s="76" t="s">
        <v>49</v>
      </c>
      <c r="N173" s="109"/>
      <c r="O173" s="72"/>
      <c r="P173" s="73"/>
      <c r="Q173" s="72">
        <f>J144</f>
        <v>8114</v>
      </c>
      <c r="R173" s="73"/>
      <c r="S173" s="72">
        <f>H144</f>
        <v>17810</v>
      </c>
      <c r="T173" s="73"/>
      <c r="U173" s="72">
        <f>F144</f>
        <v>15003</v>
      </c>
      <c r="V173" s="73"/>
      <c r="W173" s="72">
        <f>D144</f>
        <v>30333</v>
      </c>
      <c r="X173" s="73"/>
      <c r="Y173" s="72">
        <f>SUM(Q173:W173)</f>
        <v>71260</v>
      </c>
    </row>
    <row r="174" spans="2:25" s="68" customFormat="1" ht="12" customHeight="1">
      <c r="B174" s="103">
        <f>SUM(D174:J174)</f>
        <v>52865</v>
      </c>
      <c r="C174" s="103"/>
      <c r="D174" s="103">
        <f>D175</f>
        <v>23404</v>
      </c>
      <c r="E174" s="103"/>
      <c r="F174" s="103">
        <f>F175</f>
        <v>11542</v>
      </c>
      <c r="G174" s="103"/>
      <c r="H174" s="103">
        <f>H175</f>
        <v>16719</v>
      </c>
      <c r="I174" s="103"/>
      <c r="J174" s="103">
        <f>J175</f>
        <v>1200</v>
      </c>
      <c r="K174" s="103"/>
      <c r="L174" s="79" t="s">
        <v>50</v>
      </c>
      <c r="M174" s="79" t="s">
        <v>51</v>
      </c>
      <c r="N174" s="79"/>
      <c r="O174" s="108"/>
      <c r="P174" s="108"/>
      <c r="Q174" s="103"/>
      <c r="R174" s="103"/>
      <c r="S174" s="103"/>
      <c r="T174" s="103"/>
      <c r="U174" s="103"/>
      <c r="V174" s="103"/>
      <c r="W174" s="103"/>
      <c r="X174" s="103"/>
      <c r="Y174" s="103"/>
    </row>
    <row r="175" spans="2:25" s="93" customFormat="1" ht="12" customHeight="1">
      <c r="B175" s="87">
        <f>SUM(D175:J175)</f>
        <v>52865</v>
      </c>
      <c r="C175" s="87"/>
      <c r="D175" s="87">
        <v>23404</v>
      </c>
      <c r="E175" s="87"/>
      <c r="F175" s="87">
        <v>11542</v>
      </c>
      <c r="G175" s="87"/>
      <c r="H175" s="87">
        <v>16719</v>
      </c>
      <c r="I175" s="87"/>
      <c r="J175" s="87">
        <v>1200</v>
      </c>
      <c r="K175" s="87"/>
      <c r="L175" s="112" t="s">
        <v>156</v>
      </c>
      <c r="M175" s="113"/>
      <c r="N175" s="114" t="s">
        <v>157</v>
      </c>
      <c r="O175" s="114"/>
      <c r="P175" s="89"/>
      <c r="Q175" s="87"/>
      <c r="R175" s="87"/>
      <c r="S175" s="87"/>
      <c r="T175" s="87"/>
      <c r="U175" s="87"/>
      <c r="V175" s="87"/>
      <c r="W175" s="87"/>
      <c r="X175" s="87"/>
      <c r="Y175" s="87"/>
    </row>
    <row r="176" spans="2:25" s="68" customFormat="1" ht="12" customHeight="1">
      <c r="B176" s="98">
        <f>SUM(D176:J176)</f>
        <v>29431</v>
      </c>
      <c r="C176" s="98"/>
      <c r="D176" s="98">
        <f>W172-D174</f>
        <v>10975</v>
      </c>
      <c r="E176" s="98"/>
      <c r="F176" s="98">
        <f>U172-F174</f>
        <v>7257</v>
      </c>
      <c r="G176" s="98"/>
      <c r="H176" s="98">
        <f>S172-H174</f>
        <v>4075</v>
      </c>
      <c r="I176" s="98"/>
      <c r="J176" s="98">
        <f>Q172-J174</f>
        <v>7124</v>
      </c>
      <c r="K176" s="103"/>
      <c r="L176" s="122" t="s">
        <v>54</v>
      </c>
      <c r="M176" s="128" t="s">
        <v>55</v>
      </c>
      <c r="N176" s="122"/>
      <c r="O176" s="108"/>
      <c r="P176" s="108"/>
      <c r="Q176" s="103"/>
      <c r="R176" s="103"/>
      <c r="S176" s="103"/>
      <c r="T176" s="103"/>
      <c r="U176" s="103"/>
      <c r="V176" s="103"/>
      <c r="W176" s="103"/>
      <c r="X176" s="103"/>
      <c r="Y176" s="103"/>
    </row>
    <row r="177" spans="2:56" s="67" customFormat="1" ht="12" customHeight="1" thickBot="1">
      <c r="B177" s="63">
        <f>SUM(D177:J177)</f>
        <v>18395</v>
      </c>
      <c r="C177" s="64"/>
      <c r="D177" s="63">
        <f>W173-D174</f>
        <v>6929</v>
      </c>
      <c r="E177" s="64"/>
      <c r="F177" s="63">
        <f>U173-F174</f>
        <v>3461</v>
      </c>
      <c r="G177" s="64"/>
      <c r="H177" s="63">
        <f>S173-H174</f>
        <v>1091</v>
      </c>
      <c r="I177" s="64"/>
      <c r="J177" s="63">
        <f>Q173-J174</f>
        <v>6914</v>
      </c>
      <c r="K177" s="64"/>
      <c r="L177" s="65" t="s">
        <v>56</v>
      </c>
      <c r="M177" s="65" t="s">
        <v>57</v>
      </c>
      <c r="N177" s="65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</row>
    <row r="178" spans="2:25" s="68" customFormat="1" ht="18">
      <c r="B178" s="14" t="s">
        <v>27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2:25" s="68" customFormat="1" ht="21" customHeight="1">
      <c r="B179" s="15" t="s">
        <v>28</v>
      </c>
      <c r="C179" s="15"/>
      <c r="D179" s="17"/>
      <c r="E179" s="18"/>
      <c r="F179" s="18"/>
      <c r="G179" s="18"/>
      <c r="H179" s="18"/>
      <c r="I179" s="18"/>
      <c r="J179" s="18"/>
      <c r="K179" s="18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2:25" s="68" customFormat="1" ht="3.75" customHeight="1">
      <c r="B180" s="20"/>
      <c r="C180" s="20"/>
      <c r="D180" s="20"/>
      <c r="E180" s="20"/>
      <c r="F180" s="20"/>
      <c r="G180" s="20"/>
      <c r="H180" s="20"/>
      <c r="I180" s="20"/>
      <c r="J180" s="20"/>
      <c r="K180" s="21"/>
      <c r="L180" s="22"/>
      <c r="M180" s="23"/>
      <c r="N180" s="24"/>
      <c r="O180" s="24"/>
      <c r="P180" s="25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2:25" s="68" customFormat="1" ht="12.75">
      <c r="B181" s="26" t="s">
        <v>29</v>
      </c>
      <c r="C181" s="27"/>
      <c r="D181" s="27"/>
      <c r="E181" s="27"/>
      <c r="F181" s="27"/>
      <c r="G181" s="27"/>
      <c r="H181" s="27"/>
      <c r="I181" s="27"/>
      <c r="J181" s="27"/>
      <c r="K181" s="21"/>
      <c r="L181" s="28" t="s">
        <v>6</v>
      </c>
      <c r="M181" s="29"/>
      <c r="N181" s="30" t="s">
        <v>72</v>
      </c>
      <c r="O181" s="30"/>
      <c r="P181" s="31"/>
      <c r="Q181" s="34" t="s">
        <v>30</v>
      </c>
      <c r="R181" s="27"/>
      <c r="S181" s="27"/>
      <c r="T181" s="27"/>
      <c r="U181" s="27"/>
      <c r="V181" s="27"/>
      <c r="W181" s="27"/>
      <c r="X181" s="27"/>
      <c r="Y181" s="129"/>
    </row>
    <row r="182" spans="2:25" s="68" customFormat="1" ht="2.25" customHeight="1">
      <c r="B182" s="32"/>
      <c r="C182" s="32"/>
      <c r="D182" s="32"/>
      <c r="E182" s="32"/>
      <c r="F182" s="32"/>
      <c r="G182" s="32"/>
      <c r="H182" s="32"/>
      <c r="I182" s="32"/>
      <c r="J182" s="32"/>
      <c r="K182" s="33"/>
      <c r="L182" s="27"/>
      <c r="M182" s="32"/>
      <c r="N182" s="27"/>
      <c r="O182" s="27"/>
      <c r="P182" s="31"/>
      <c r="Q182" s="31"/>
      <c r="R182" s="31"/>
      <c r="S182" s="31"/>
      <c r="T182" s="31"/>
      <c r="U182" s="31"/>
      <c r="V182" s="31"/>
      <c r="W182" s="31"/>
      <c r="X182" s="31"/>
      <c r="Y182" s="31"/>
    </row>
    <row r="183" spans="2:25" s="68" customFormat="1" ht="12.75">
      <c r="B183" s="34" t="s">
        <v>8</v>
      </c>
      <c r="C183" s="21"/>
      <c r="D183" s="35" t="s">
        <v>180</v>
      </c>
      <c r="E183" s="21"/>
      <c r="F183" s="35" t="s">
        <v>181</v>
      </c>
      <c r="G183" s="21"/>
      <c r="H183" s="35" t="s">
        <v>182</v>
      </c>
      <c r="I183" s="21"/>
      <c r="J183" s="35" t="s">
        <v>183</v>
      </c>
      <c r="K183" s="21"/>
      <c r="L183" s="34"/>
      <c r="M183" s="36"/>
      <c r="N183" s="34" t="s">
        <v>73</v>
      </c>
      <c r="O183" s="34"/>
      <c r="P183" s="31"/>
      <c r="Q183" s="35" t="s">
        <v>183</v>
      </c>
      <c r="R183" s="21"/>
      <c r="S183" s="35" t="s">
        <v>182</v>
      </c>
      <c r="T183" s="21"/>
      <c r="U183" s="35" t="s">
        <v>181</v>
      </c>
      <c r="V183" s="21"/>
      <c r="W183" s="35" t="s">
        <v>180</v>
      </c>
      <c r="X183" s="21"/>
      <c r="Y183" s="34" t="s">
        <v>8</v>
      </c>
    </row>
    <row r="184" spans="2:25" s="68" customFormat="1" ht="2.25" customHeight="1">
      <c r="B184" s="36"/>
      <c r="C184" s="21"/>
      <c r="D184" s="21"/>
      <c r="E184" s="21"/>
      <c r="F184" s="21"/>
      <c r="G184" s="21"/>
      <c r="H184" s="21"/>
      <c r="I184" s="21"/>
      <c r="J184" s="21"/>
      <c r="K184" s="21"/>
      <c r="L184" s="34"/>
      <c r="M184" s="36"/>
      <c r="N184" s="34"/>
      <c r="O184" s="34"/>
      <c r="P184" s="37"/>
      <c r="Q184" s="21"/>
      <c r="R184" s="21"/>
      <c r="S184" s="21"/>
      <c r="T184" s="21"/>
      <c r="U184" s="21"/>
      <c r="V184" s="21"/>
      <c r="W184" s="21"/>
      <c r="X184" s="21"/>
      <c r="Y184" s="36"/>
    </row>
    <row r="185" spans="2:25" s="68" customFormat="1" ht="12.75">
      <c r="B185" s="38" t="s">
        <v>9</v>
      </c>
      <c r="C185" s="21"/>
      <c r="D185" s="39" t="s">
        <v>9</v>
      </c>
      <c r="E185" s="40"/>
      <c r="F185" s="39" t="s">
        <v>187</v>
      </c>
      <c r="G185" s="21"/>
      <c r="H185" s="41" t="s">
        <v>190</v>
      </c>
      <c r="I185" s="21"/>
      <c r="J185" s="35" t="s">
        <v>193</v>
      </c>
      <c r="K185" s="21"/>
      <c r="L185" s="34"/>
      <c r="M185" s="36"/>
      <c r="N185" s="34"/>
      <c r="O185" s="34"/>
      <c r="P185" s="37"/>
      <c r="Q185" s="35" t="s">
        <v>193</v>
      </c>
      <c r="R185" s="21"/>
      <c r="S185" s="41" t="s">
        <v>190</v>
      </c>
      <c r="T185" s="40"/>
      <c r="U185" s="39" t="s">
        <v>187</v>
      </c>
      <c r="V185" s="21"/>
      <c r="W185" s="39" t="s">
        <v>9</v>
      </c>
      <c r="X185" s="21"/>
      <c r="Y185" s="38" t="s">
        <v>9</v>
      </c>
    </row>
    <row r="186" spans="2:25" s="68" customFormat="1" ht="12.75">
      <c r="B186" s="42" t="s">
        <v>195</v>
      </c>
      <c r="C186" s="40"/>
      <c r="D186" s="39" t="s">
        <v>186</v>
      </c>
      <c r="E186" s="40"/>
      <c r="F186" s="39" t="s">
        <v>188</v>
      </c>
      <c r="G186" s="40"/>
      <c r="H186" s="41" t="s">
        <v>191</v>
      </c>
      <c r="I186" s="21"/>
      <c r="J186" s="39" t="s">
        <v>213</v>
      </c>
      <c r="K186" s="21"/>
      <c r="L186" s="30"/>
      <c r="M186" s="43"/>
      <c r="N186" s="30"/>
      <c r="O186" s="30"/>
      <c r="P186" s="44"/>
      <c r="Q186" s="39" t="s">
        <v>213</v>
      </c>
      <c r="R186" s="40"/>
      <c r="S186" s="39" t="s">
        <v>191</v>
      </c>
      <c r="T186" s="40"/>
      <c r="U186" s="39" t="s">
        <v>188</v>
      </c>
      <c r="V186" s="40"/>
      <c r="W186" s="39" t="s">
        <v>186</v>
      </c>
      <c r="X186" s="21"/>
      <c r="Y186" s="42" t="s">
        <v>195</v>
      </c>
    </row>
    <row r="187" spans="2:25" s="68" customFormat="1" ht="12" customHeight="1">
      <c r="B187" s="42" t="s">
        <v>194</v>
      </c>
      <c r="C187" s="40"/>
      <c r="D187" s="39" t="s">
        <v>184</v>
      </c>
      <c r="E187" s="40"/>
      <c r="F187" s="39" t="s">
        <v>189</v>
      </c>
      <c r="G187" s="40"/>
      <c r="H187" s="41" t="s">
        <v>185</v>
      </c>
      <c r="I187" s="21"/>
      <c r="J187" s="39" t="s">
        <v>192</v>
      </c>
      <c r="K187" s="21"/>
      <c r="L187" s="30"/>
      <c r="M187" s="43"/>
      <c r="N187" s="30"/>
      <c r="O187" s="30"/>
      <c r="P187" s="44"/>
      <c r="Q187" s="39" t="s">
        <v>192</v>
      </c>
      <c r="R187" s="40"/>
      <c r="S187" s="39" t="s">
        <v>185</v>
      </c>
      <c r="T187" s="40"/>
      <c r="U187" s="39" t="s">
        <v>189</v>
      </c>
      <c r="V187" s="40"/>
      <c r="W187" s="39" t="s">
        <v>184</v>
      </c>
      <c r="X187" s="21"/>
      <c r="Y187" s="42" t="s">
        <v>194</v>
      </c>
    </row>
    <row r="188" spans="2:25" s="68" customFormat="1" ht="2.25" customHeight="1">
      <c r="B188" s="45"/>
      <c r="C188" s="46"/>
      <c r="D188" s="47"/>
      <c r="E188" s="46"/>
      <c r="F188" s="47"/>
      <c r="G188" s="46"/>
      <c r="H188" s="47"/>
      <c r="I188" s="46"/>
      <c r="J188" s="47"/>
      <c r="K188" s="46"/>
      <c r="L188" s="48"/>
      <c r="M188" s="48"/>
      <c r="N188" s="48"/>
      <c r="O188" s="48"/>
      <c r="P188" s="48"/>
      <c r="Q188" s="45"/>
      <c r="R188" s="46"/>
      <c r="S188" s="47"/>
      <c r="T188" s="46"/>
      <c r="U188" s="47"/>
      <c r="V188" s="46"/>
      <c r="W188" s="47"/>
      <c r="X188" s="46"/>
      <c r="Y188" s="47"/>
    </row>
    <row r="189" spans="2:25" s="77" customFormat="1" ht="12" customHeight="1">
      <c r="B189" s="72"/>
      <c r="C189" s="73"/>
      <c r="D189" s="72"/>
      <c r="E189" s="74"/>
      <c r="F189" s="72"/>
      <c r="G189" s="74"/>
      <c r="H189" s="72"/>
      <c r="I189" s="74"/>
      <c r="J189" s="72"/>
      <c r="K189" s="74"/>
      <c r="L189" s="76" t="s">
        <v>56</v>
      </c>
      <c r="M189" s="76" t="s">
        <v>57</v>
      </c>
      <c r="N189" s="109"/>
      <c r="O189" s="72"/>
      <c r="P189" s="73"/>
      <c r="Q189" s="72">
        <f>J177</f>
        <v>6914</v>
      </c>
      <c r="R189" s="73"/>
      <c r="S189" s="72">
        <f>H177</f>
        <v>1091</v>
      </c>
      <c r="T189" s="73"/>
      <c r="U189" s="72">
        <f>F177</f>
        <v>3461</v>
      </c>
      <c r="V189" s="73"/>
      <c r="W189" s="72">
        <f>D177</f>
        <v>6929</v>
      </c>
      <c r="X189" s="73"/>
      <c r="Y189" s="72">
        <f>SUM(Q189:W189)</f>
        <v>18395</v>
      </c>
    </row>
    <row r="190" spans="2:25" s="37" customFormat="1" ht="12" customHeight="1"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79" t="s">
        <v>58</v>
      </c>
      <c r="M190" s="79" t="s">
        <v>59</v>
      </c>
      <c r="N190" s="79"/>
      <c r="O190" s="108"/>
      <c r="P190" s="108"/>
      <c r="Q190" s="103">
        <f>Q191+Q192+Q193</f>
        <v>-848</v>
      </c>
      <c r="R190" s="103"/>
      <c r="S190" s="103">
        <f>S191+S192+S193</f>
        <v>4684</v>
      </c>
      <c r="T190" s="103"/>
      <c r="U190" s="103">
        <f>U191+U192+U193</f>
        <v>7010</v>
      </c>
      <c r="V190" s="103"/>
      <c r="W190" s="103">
        <f>W191+W192+W193</f>
        <v>-76</v>
      </c>
      <c r="X190" s="103"/>
      <c r="Y190" s="103">
        <f>Y191+Y192+Y193</f>
        <v>5691</v>
      </c>
    </row>
    <row r="191" spans="2:25" s="126" customFormat="1" ht="12" customHeight="1"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114" t="s">
        <v>158</v>
      </c>
      <c r="M191" s="114"/>
      <c r="N191" s="113" t="s">
        <v>159</v>
      </c>
      <c r="O191" s="89"/>
      <c r="P191" s="89"/>
      <c r="Q191" s="87">
        <v>0</v>
      </c>
      <c r="R191" s="87"/>
      <c r="S191" s="87">
        <v>1296</v>
      </c>
      <c r="T191" s="87"/>
      <c r="U191" s="87">
        <v>1442</v>
      </c>
      <c r="V191" s="87"/>
      <c r="W191" s="87">
        <v>18</v>
      </c>
      <c r="X191" s="87"/>
      <c r="Y191" s="87">
        <v>2756</v>
      </c>
    </row>
    <row r="192" spans="2:25" s="126" customFormat="1" ht="12" customHeight="1"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114" t="s">
        <v>160</v>
      </c>
      <c r="M192" s="114"/>
      <c r="N192" s="114" t="s">
        <v>161</v>
      </c>
      <c r="O192" s="89"/>
      <c r="P192" s="89"/>
      <c r="Q192" s="87">
        <v>92</v>
      </c>
      <c r="R192" s="87"/>
      <c r="S192" s="87">
        <v>492</v>
      </c>
      <c r="T192" s="87"/>
      <c r="U192" s="87">
        <v>3358</v>
      </c>
      <c r="V192" s="87"/>
      <c r="W192" s="87">
        <v>2049</v>
      </c>
      <c r="X192" s="87"/>
      <c r="Y192" s="87">
        <v>5991</v>
      </c>
    </row>
    <row r="193" spans="2:25" s="93" customFormat="1" ht="12" customHeight="1">
      <c r="B193" s="91"/>
      <c r="C193" s="55"/>
      <c r="D193" s="91"/>
      <c r="E193" s="53"/>
      <c r="F193" s="91"/>
      <c r="G193" s="53"/>
      <c r="H193" s="91"/>
      <c r="I193" s="53"/>
      <c r="J193" s="91"/>
      <c r="K193" s="53"/>
      <c r="L193" s="92" t="s">
        <v>162</v>
      </c>
      <c r="M193" s="92"/>
      <c r="N193" s="92" t="s">
        <v>163</v>
      </c>
      <c r="O193" s="91"/>
      <c r="P193" s="55"/>
      <c r="Q193" s="91">
        <v>-940</v>
      </c>
      <c r="R193" s="55"/>
      <c r="S193" s="91">
        <v>2896</v>
      </c>
      <c r="T193" s="55"/>
      <c r="U193" s="91">
        <v>2210</v>
      </c>
      <c r="V193" s="55"/>
      <c r="W193" s="91">
        <v>-2143</v>
      </c>
      <c r="X193" s="55"/>
      <c r="Y193" s="91">
        <v>-3056</v>
      </c>
    </row>
    <row r="194" spans="2:56" s="131" customFormat="1" ht="12" customHeight="1"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79" t="s">
        <v>58</v>
      </c>
      <c r="M194" s="79" t="s">
        <v>60</v>
      </c>
      <c r="N194" s="79"/>
      <c r="O194" s="108"/>
      <c r="P194" s="108"/>
      <c r="Q194" s="103">
        <f>Q195+Q196+Q197</f>
        <v>-57</v>
      </c>
      <c r="R194" s="103"/>
      <c r="S194" s="103">
        <f>S195+S196+S197</f>
        <v>-1194</v>
      </c>
      <c r="T194" s="103"/>
      <c r="U194" s="103">
        <f>U195+U196+U197</f>
        <v>-6912</v>
      </c>
      <c r="V194" s="103"/>
      <c r="W194" s="103">
        <f>W195+W196+W197</f>
        <v>-7609</v>
      </c>
      <c r="X194" s="103"/>
      <c r="Y194" s="103">
        <f>Y195+Y196+Y197</f>
        <v>-10693</v>
      </c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0"/>
      <c r="AY194" s="130"/>
      <c r="AZ194" s="130"/>
      <c r="BA194" s="130"/>
      <c r="BB194" s="130"/>
      <c r="BC194" s="130"/>
      <c r="BD194" s="130"/>
    </row>
    <row r="195" spans="2:56" s="56" customFormat="1" ht="12" customHeight="1"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114" t="s">
        <v>158</v>
      </c>
      <c r="M195" s="113"/>
      <c r="N195" s="114" t="s">
        <v>159</v>
      </c>
      <c r="O195" s="89"/>
      <c r="P195" s="89"/>
      <c r="Q195" s="87">
        <v>0</v>
      </c>
      <c r="R195" s="87"/>
      <c r="S195" s="87">
        <v>0</v>
      </c>
      <c r="T195" s="87"/>
      <c r="U195" s="87">
        <v>0</v>
      </c>
      <c r="V195" s="87"/>
      <c r="W195" s="87">
        <v>0</v>
      </c>
      <c r="X195" s="87"/>
      <c r="Y195" s="87">
        <v>0</v>
      </c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</row>
    <row r="196" spans="2:25" s="132" customFormat="1" ht="12" customHeight="1"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114" t="s">
        <v>160</v>
      </c>
      <c r="M196" s="114"/>
      <c r="N196" s="114" t="s">
        <v>161</v>
      </c>
      <c r="O196" s="89"/>
      <c r="P196" s="89"/>
      <c r="Q196" s="87">
        <v>0</v>
      </c>
      <c r="R196" s="87"/>
      <c r="S196" s="87">
        <v>-1060</v>
      </c>
      <c r="T196" s="87"/>
      <c r="U196" s="87">
        <v>-4398</v>
      </c>
      <c r="V196" s="87"/>
      <c r="W196" s="87">
        <v>-3794</v>
      </c>
      <c r="X196" s="87"/>
      <c r="Y196" s="87">
        <v>-9252</v>
      </c>
    </row>
    <row r="197" spans="2:25" s="93" customFormat="1" ht="12" customHeight="1"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114" t="s">
        <v>162</v>
      </c>
      <c r="M197" s="114"/>
      <c r="N197" s="114" t="s">
        <v>174</v>
      </c>
      <c r="O197" s="89"/>
      <c r="P197" s="89"/>
      <c r="Q197" s="87">
        <v>-57</v>
      </c>
      <c r="R197" s="87"/>
      <c r="S197" s="87">
        <v>-134</v>
      </c>
      <c r="T197" s="87"/>
      <c r="U197" s="87">
        <v>-2514</v>
      </c>
      <c r="V197" s="87"/>
      <c r="W197" s="87">
        <v>-3815</v>
      </c>
      <c r="X197" s="87"/>
      <c r="Y197" s="87">
        <v>-1441</v>
      </c>
    </row>
    <row r="198" spans="2:25" s="68" customFormat="1" ht="12" customHeight="1">
      <c r="B198" s="133">
        <f>SUM(D198:J198)</f>
        <v>13393</v>
      </c>
      <c r="C198" s="133"/>
      <c r="D198" s="133">
        <f>W189+W190+W194</f>
        <v>-756</v>
      </c>
      <c r="E198" s="133"/>
      <c r="F198" s="133">
        <f>U189+U190+U194</f>
        <v>3559</v>
      </c>
      <c r="G198" s="133"/>
      <c r="H198" s="133">
        <f>S189+S190+S194</f>
        <v>4581</v>
      </c>
      <c r="I198" s="133"/>
      <c r="J198" s="133">
        <f>Q189+Q190+Q194</f>
        <v>6009</v>
      </c>
      <c r="K198" s="103"/>
      <c r="L198" s="134" t="s">
        <v>61</v>
      </c>
      <c r="M198" s="134" t="s">
        <v>164</v>
      </c>
      <c r="N198" s="134"/>
      <c r="O198" s="108"/>
      <c r="P198" s="108"/>
      <c r="Q198" s="103"/>
      <c r="R198" s="103"/>
      <c r="S198" s="103"/>
      <c r="T198" s="103"/>
      <c r="U198" s="103"/>
      <c r="V198" s="103"/>
      <c r="W198" s="103"/>
      <c r="X198" s="103"/>
      <c r="Y198" s="103"/>
    </row>
    <row r="199" spans="2:25" s="68" customFormat="1" ht="12" customHeight="1"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35"/>
      <c r="M199" s="135" t="s">
        <v>165</v>
      </c>
      <c r="N199" s="135"/>
      <c r="O199" s="108"/>
      <c r="P199" s="108"/>
      <c r="Q199" s="103"/>
      <c r="R199" s="103"/>
      <c r="S199" s="103"/>
      <c r="T199" s="103"/>
      <c r="U199" s="103"/>
      <c r="V199" s="103"/>
      <c r="W199" s="103"/>
      <c r="X199" s="103"/>
      <c r="Y199" s="103"/>
    </row>
    <row r="200" spans="2:56" s="67" customFormat="1" ht="12" customHeight="1" thickBot="1">
      <c r="B200" s="63"/>
      <c r="C200" s="64"/>
      <c r="D200" s="63"/>
      <c r="E200" s="64"/>
      <c r="F200" s="63"/>
      <c r="G200" s="64"/>
      <c r="H200" s="63"/>
      <c r="I200" s="64"/>
      <c r="J200" s="63"/>
      <c r="K200" s="64"/>
      <c r="L200" s="65"/>
      <c r="M200" s="65" t="s">
        <v>166</v>
      </c>
      <c r="N200" s="65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</row>
    <row r="201" spans="2:25" s="68" customFormat="1" ht="21" customHeight="1">
      <c r="B201" s="15" t="s">
        <v>31</v>
      </c>
      <c r="C201" s="15"/>
      <c r="D201" s="17"/>
      <c r="E201" s="18"/>
      <c r="F201" s="18"/>
      <c r="G201" s="18"/>
      <c r="H201" s="18"/>
      <c r="I201" s="18"/>
      <c r="J201" s="18"/>
      <c r="K201" s="18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2:25" s="68" customFormat="1" ht="3.75" customHeight="1">
      <c r="B202" s="20"/>
      <c r="C202" s="20"/>
      <c r="D202" s="20"/>
      <c r="E202" s="20"/>
      <c r="F202" s="20"/>
      <c r="G202" s="20"/>
      <c r="H202" s="20"/>
      <c r="I202" s="20"/>
      <c r="J202" s="20"/>
      <c r="K202" s="21"/>
      <c r="L202" s="22"/>
      <c r="M202" s="23"/>
      <c r="N202" s="24"/>
      <c r="O202" s="24"/>
      <c r="P202" s="25"/>
      <c r="Q202" s="20"/>
      <c r="R202" s="20"/>
      <c r="S202" s="20"/>
      <c r="T202" s="20"/>
      <c r="U202" s="20"/>
      <c r="V202" s="20"/>
      <c r="W202" s="20"/>
      <c r="X202" s="20"/>
      <c r="Y202" s="20"/>
    </row>
    <row r="203" spans="2:25" s="68" customFormat="1" ht="12.75">
      <c r="B203" s="26" t="s">
        <v>29</v>
      </c>
      <c r="C203" s="27"/>
      <c r="D203" s="27"/>
      <c r="E203" s="27"/>
      <c r="F203" s="27"/>
      <c r="G203" s="27"/>
      <c r="H203" s="27"/>
      <c r="I203" s="27"/>
      <c r="J203" s="27"/>
      <c r="K203" s="21"/>
      <c r="L203" s="28" t="s">
        <v>6</v>
      </c>
      <c r="M203" s="29"/>
      <c r="N203" s="30" t="s">
        <v>72</v>
      </c>
      <c r="O203" s="30"/>
      <c r="P203" s="31"/>
      <c r="Q203" s="34" t="s">
        <v>30</v>
      </c>
      <c r="R203" s="27"/>
      <c r="S203" s="27"/>
      <c r="T203" s="27"/>
      <c r="U203" s="27"/>
      <c r="V203" s="27"/>
      <c r="W203" s="27"/>
      <c r="X203" s="27"/>
      <c r="Y203" s="129"/>
    </row>
    <row r="204" spans="2:25" s="68" customFormat="1" ht="2.25" customHeight="1">
      <c r="B204" s="32"/>
      <c r="C204" s="32"/>
      <c r="D204" s="32"/>
      <c r="E204" s="32"/>
      <c r="F204" s="32"/>
      <c r="G204" s="32"/>
      <c r="H204" s="32"/>
      <c r="I204" s="32"/>
      <c r="J204" s="32"/>
      <c r="K204" s="33"/>
      <c r="L204" s="27"/>
      <c r="M204" s="32"/>
      <c r="N204" s="27"/>
      <c r="O204" s="27"/>
      <c r="P204" s="31"/>
      <c r="Q204" s="31"/>
      <c r="R204" s="31"/>
      <c r="S204" s="31"/>
      <c r="T204" s="31"/>
      <c r="U204" s="31"/>
      <c r="V204" s="31"/>
      <c r="W204" s="31"/>
      <c r="X204" s="31"/>
      <c r="Y204" s="31"/>
    </row>
    <row r="205" spans="2:25" s="68" customFormat="1" ht="12.75">
      <c r="B205" s="34" t="s">
        <v>8</v>
      </c>
      <c r="C205" s="21"/>
      <c r="D205" s="35" t="s">
        <v>180</v>
      </c>
      <c r="E205" s="21"/>
      <c r="F205" s="35" t="s">
        <v>181</v>
      </c>
      <c r="G205" s="21"/>
      <c r="H205" s="35" t="s">
        <v>182</v>
      </c>
      <c r="I205" s="21"/>
      <c r="J205" s="35" t="s">
        <v>183</v>
      </c>
      <c r="K205" s="21"/>
      <c r="L205" s="34"/>
      <c r="M205" s="36"/>
      <c r="N205" s="34" t="s">
        <v>73</v>
      </c>
      <c r="O205" s="34"/>
      <c r="P205" s="31"/>
      <c r="Q205" s="35" t="s">
        <v>183</v>
      </c>
      <c r="R205" s="21"/>
      <c r="S205" s="35" t="s">
        <v>182</v>
      </c>
      <c r="T205" s="21"/>
      <c r="U205" s="35" t="s">
        <v>181</v>
      </c>
      <c r="V205" s="21"/>
      <c r="W205" s="35" t="s">
        <v>180</v>
      </c>
      <c r="X205" s="21"/>
      <c r="Y205" s="34" t="s">
        <v>8</v>
      </c>
    </row>
    <row r="206" spans="2:25" s="68" customFormat="1" ht="2.25" customHeight="1">
      <c r="B206" s="36"/>
      <c r="C206" s="21"/>
      <c r="D206" s="21"/>
      <c r="E206" s="21"/>
      <c r="F206" s="21"/>
      <c r="G206" s="21"/>
      <c r="H206" s="21"/>
      <c r="I206" s="21"/>
      <c r="J206" s="21"/>
      <c r="K206" s="21"/>
      <c r="L206" s="34"/>
      <c r="M206" s="36"/>
      <c r="N206" s="34"/>
      <c r="O206" s="34"/>
      <c r="P206" s="37"/>
      <c r="Q206" s="21"/>
      <c r="R206" s="21"/>
      <c r="S206" s="21"/>
      <c r="T206" s="21"/>
      <c r="U206" s="21"/>
      <c r="V206" s="21"/>
      <c r="W206" s="21"/>
      <c r="X206" s="21"/>
      <c r="Y206" s="36"/>
    </row>
    <row r="207" spans="2:25" s="68" customFormat="1" ht="12.75">
      <c r="B207" s="38" t="s">
        <v>9</v>
      </c>
      <c r="C207" s="21"/>
      <c r="D207" s="39" t="s">
        <v>9</v>
      </c>
      <c r="E207" s="40"/>
      <c r="F207" s="39" t="s">
        <v>187</v>
      </c>
      <c r="G207" s="21"/>
      <c r="H207" s="41" t="s">
        <v>190</v>
      </c>
      <c r="I207" s="21"/>
      <c r="J207" s="35" t="s">
        <v>193</v>
      </c>
      <c r="K207" s="21"/>
      <c r="L207" s="34"/>
      <c r="M207" s="36"/>
      <c r="N207" s="34"/>
      <c r="O207" s="34"/>
      <c r="P207" s="37"/>
      <c r="Q207" s="35" t="s">
        <v>193</v>
      </c>
      <c r="R207" s="21"/>
      <c r="S207" s="41" t="s">
        <v>190</v>
      </c>
      <c r="T207" s="40"/>
      <c r="U207" s="39" t="s">
        <v>187</v>
      </c>
      <c r="V207" s="21"/>
      <c r="W207" s="39" t="s">
        <v>9</v>
      </c>
      <c r="X207" s="21"/>
      <c r="Y207" s="38" t="s">
        <v>9</v>
      </c>
    </row>
    <row r="208" spans="2:25" s="68" customFormat="1" ht="12.75">
      <c r="B208" s="42" t="s">
        <v>195</v>
      </c>
      <c r="C208" s="40"/>
      <c r="D208" s="39" t="s">
        <v>186</v>
      </c>
      <c r="E208" s="40"/>
      <c r="F208" s="39" t="s">
        <v>188</v>
      </c>
      <c r="G208" s="40"/>
      <c r="H208" s="41" t="s">
        <v>191</v>
      </c>
      <c r="I208" s="21"/>
      <c r="J208" s="39" t="s">
        <v>213</v>
      </c>
      <c r="K208" s="21"/>
      <c r="L208" s="30"/>
      <c r="M208" s="43"/>
      <c r="N208" s="30"/>
      <c r="O208" s="30"/>
      <c r="P208" s="44"/>
      <c r="Q208" s="39" t="s">
        <v>213</v>
      </c>
      <c r="R208" s="40"/>
      <c r="S208" s="39" t="s">
        <v>191</v>
      </c>
      <c r="T208" s="40"/>
      <c r="U208" s="39" t="s">
        <v>188</v>
      </c>
      <c r="V208" s="40"/>
      <c r="W208" s="39" t="s">
        <v>186</v>
      </c>
      <c r="X208" s="21"/>
      <c r="Y208" s="42" t="s">
        <v>195</v>
      </c>
    </row>
    <row r="209" spans="2:25" s="68" customFormat="1" ht="12" customHeight="1">
      <c r="B209" s="42" t="s">
        <v>194</v>
      </c>
      <c r="C209" s="40"/>
      <c r="D209" s="39" t="s">
        <v>184</v>
      </c>
      <c r="E209" s="40"/>
      <c r="F209" s="39" t="s">
        <v>189</v>
      </c>
      <c r="G209" s="40"/>
      <c r="H209" s="41" t="s">
        <v>185</v>
      </c>
      <c r="I209" s="21"/>
      <c r="J209" s="39" t="s">
        <v>192</v>
      </c>
      <c r="K209" s="21"/>
      <c r="L209" s="30"/>
      <c r="M209" s="43"/>
      <c r="N209" s="30"/>
      <c r="O209" s="30"/>
      <c r="P209" s="44"/>
      <c r="Q209" s="39" t="s">
        <v>192</v>
      </c>
      <c r="R209" s="40"/>
      <c r="S209" s="39" t="s">
        <v>185</v>
      </c>
      <c r="T209" s="40"/>
      <c r="U209" s="39" t="s">
        <v>189</v>
      </c>
      <c r="V209" s="40"/>
      <c r="W209" s="39" t="s">
        <v>184</v>
      </c>
      <c r="X209" s="21"/>
      <c r="Y209" s="42" t="s">
        <v>194</v>
      </c>
    </row>
    <row r="210" spans="2:25" s="68" customFormat="1" ht="2.25" customHeight="1">
      <c r="B210" s="45"/>
      <c r="C210" s="46"/>
      <c r="D210" s="47"/>
      <c r="E210" s="46"/>
      <c r="F210" s="47"/>
      <c r="G210" s="46"/>
      <c r="H210" s="47"/>
      <c r="I210" s="46"/>
      <c r="J210" s="47"/>
      <c r="K210" s="46"/>
      <c r="L210" s="48"/>
      <c r="M210" s="48"/>
      <c r="N210" s="48"/>
      <c r="O210" s="48"/>
      <c r="P210" s="48"/>
      <c r="Q210" s="45"/>
      <c r="R210" s="46"/>
      <c r="S210" s="47"/>
      <c r="T210" s="46"/>
      <c r="U210" s="47"/>
      <c r="V210" s="46"/>
      <c r="W210" s="47"/>
      <c r="X210" s="46"/>
      <c r="Y210" s="47"/>
    </row>
    <row r="211" spans="2:25" s="141" customFormat="1" ht="12" customHeight="1"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7" t="s">
        <v>61</v>
      </c>
      <c r="M211" s="138" t="s">
        <v>164</v>
      </c>
      <c r="N211" s="138"/>
      <c r="O211" s="139"/>
      <c r="P211" s="140"/>
      <c r="Q211" s="136">
        <f>J198</f>
        <v>6009</v>
      </c>
      <c r="R211" s="136"/>
      <c r="S211" s="136">
        <f>H198</f>
        <v>4581</v>
      </c>
      <c r="T211" s="136"/>
      <c r="U211" s="136">
        <f>F198</f>
        <v>3559</v>
      </c>
      <c r="V211" s="136"/>
      <c r="W211" s="136">
        <f>D198</f>
        <v>-756</v>
      </c>
      <c r="X211" s="136"/>
      <c r="Y211" s="136">
        <f>SUM(Q211:W211)</f>
        <v>13393</v>
      </c>
    </row>
    <row r="212" spans="2:25" s="16" customFormat="1" ht="12" customHeight="1"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42"/>
      <c r="M212" s="143" t="s">
        <v>165</v>
      </c>
      <c r="N212" s="143"/>
      <c r="O212" s="108"/>
      <c r="P212" s="108"/>
      <c r="Q212" s="103"/>
      <c r="R212" s="103"/>
      <c r="S212" s="103"/>
      <c r="T212" s="103"/>
      <c r="U212" s="103"/>
      <c r="V212" s="103"/>
      <c r="W212" s="103"/>
      <c r="X212" s="103"/>
      <c r="Y212" s="103"/>
    </row>
    <row r="213" spans="2:25" s="77" customFormat="1" ht="12" customHeight="1">
      <c r="B213" s="72"/>
      <c r="C213" s="73"/>
      <c r="D213" s="72"/>
      <c r="E213" s="74"/>
      <c r="F213" s="72"/>
      <c r="G213" s="74"/>
      <c r="H213" s="72"/>
      <c r="I213" s="74"/>
      <c r="J213" s="72"/>
      <c r="K213" s="74"/>
      <c r="L213" s="76"/>
      <c r="M213" s="76" t="s">
        <v>166</v>
      </c>
      <c r="N213" s="76"/>
      <c r="O213" s="72"/>
      <c r="P213" s="73"/>
      <c r="Q213" s="72"/>
      <c r="R213" s="73"/>
      <c r="S213" s="72"/>
      <c r="T213" s="73"/>
      <c r="U213" s="72"/>
      <c r="V213" s="73"/>
      <c r="W213" s="72"/>
      <c r="X213" s="73"/>
      <c r="Y213" s="72"/>
    </row>
    <row r="214" spans="2:25" s="148" customFormat="1" ht="12" customHeight="1">
      <c r="B214" s="144">
        <f>SUM(D214:J214)</f>
        <v>25840</v>
      </c>
      <c r="C214" s="145"/>
      <c r="D214" s="144">
        <f>D215+D217</f>
        <v>6152</v>
      </c>
      <c r="E214" s="146"/>
      <c r="F214" s="144">
        <f>F215+F217</f>
        <v>10709</v>
      </c>
      <c r="G214" s="146"/>
      <c r="H214" s="144">
        <f>H215+H217</f>
        <v>8618</v>
      </c>
      <c r="I214" s="146"/>
      <c r="J214" s="144">
        <f>J215+J217</f>
        <v>361</v>
      </c>
      <c r="K214" s="146"/>
      <c r="L214" s="147" t="s">
        <v>216</v>
      </c>
      <c r="M214" s="147" t="s">
        <v>217</v>
      </c>
      <c r="N214" s="147"/>
      <c r="O214" s="144"/>
      <c r="P214" s="145"/>
      <c r="Q214" s="144"/>
      <c r="R214" s="145"/>
      <c r="S214" s="144"/>
      <c r="T214" s="145"/>
      <c r="U214" s="144"/>
      <c r="V214" s="145"/>
      <c r="W214" s="144"/>
      <c r="X214" s="145"/>
      <c r="Y214" s="144"/>
    </row>
    <row r="215" spans="2:25" s="56" customFormat="1" ht="12" customHeight="1">
      <c r="B215" s="87">
        <f>SUM(D215:J215)</f>
        <v>25840</v>
      </c>
      <c r="C215" s="87"/>
      <c r="D215" s="87">
        <v>6152</v>
      </c>
      <c r="E215" s="87"/>
      <c r="F215" s="87">
        <v>10709</v>
      </c>
      <c r="G215" s="87"/>
      <c r="H215" s="87">
        <v>8618</v>
      </c>
      <c r="I215" s="87"/>
      <c r="J215" s="87">
        <v>361</v>
      </c>
      <c r="K215" s="87"/>
      <c r="L215" s="88" t="s">
        <v>62</v>
      </c>
      <c r="M215" s="88"/>
      <c r="N215" s="88" t="s">
        <v>63</v>
      </c>
      <c r="O215" s="89"/>
      <c r="P215" s="89"/>
      <c r="Q215" s="87"/>
      <c r="R215" s="87"/>
      <c r="S215" s="87"/>
      <c r="T215" s="87"/>
      <c r="U215" s="87"/>
      <c r="V215" s="87"/>
      <c r="W215" s="87"/>
      <c r="X215" s="87"/>
      <c r="Y215" s="87"/>
    </row>
    <row r="216" spans="2:25" s="31" customFormat="1" ht="12" customHeight="1">
      <c r="B216" s="103">
        <f>SUM(D216:J216)</f>
        <v>-11036</v>
      </c>
      <c r="C216" s="103"/>
      <c r="D216" s="103">
        <f>-D24</f>
        <v>-4046</v>
      </c>
      <c r="E216" s="103"/>
      <c r="F216" s="103">
        <f>-F24</f>
        <v>-3796</v>
      </c>
      <c r="G216" s="103"/>
      <c r="H216" s="103">
        <f>-H24</f>
        <v>-2984</v>
      </c>
      <c r="I216" s="103"/>
      <c r="J216" s="103">
        <f>-J24</f>
        <v>-210</v>
      </c>
      <c r="K216" s="103"/>
      <c r="L216" s="111" t="s">
        <v>14</v>
      </c>
      <c r="M216" s="111" t="s">
        <v>15</v>
      </c>
      <c r="N216" s="111"/>
      <c r="O216" s="108"/>
      <c r="P216" s="108"/>
      <c r="Q216" s="103"/>
      <c r="R216" s="103"/>
      <c r="S216" s="103"/>
      <c r="T216" s="103"/>
      <c r="U216" s="103"/>
      <c r="V216" s="103"/>
      <c r="W216" s="103"/>
      <c r="X216" s="103"/>
      <c r="Y216" s="103"/>
    </row>
    <row r="217" spans="2:25" s="56" customFormat="1" ht="12" customHeight="1" hidden="1">
      <c r="B217" s="87">
        <f>SUM(D217:J217)</f>
        <v>0</v>
      </c>
      <c r="C217" s="87"/>
      <c r="D217" s="87">
        <v>0</v>
      </c>
      <c r="E217" s="87"/>
      <c r="F217" s="87">
        <v>0</v>
      </c>
      <c r="G217" s="87"/>
      <c r="H217" s="87">
        <v>0</v>
      </c>
      <c r="I217" s="87"/>
      <c r="J217" s="87">
        <v>0</v>
      </c>
      <c r="K217" s="87"/>
      <c r="L217" s="114" t="s">
        <v>224</v>
      </c>
      <c r="M217" s="114"/>
      <c r="N217" s="114" t="s">
        <v>225</v>
      </c>
      <c r="O217" s="89"/>
      <c r="P217" s="89"/>
      <c r="Q217" s="87"/>
      <c r="R217" s="87"/>
      <c r="S217" s="87"/>
      <c r="T217" s="87"/>
      <c r="U217" s="87"/>
      <c r="V217" s="87"/>
      <c r="W217" s="87"/>
      <c r="X217" s="87"/>
      <c r="Y217" s="87"/>
    </row>
    <row r="218" spans="2:25" s="44" customFormat="1" ht="12" customHeight="1">
      <c r="B218" s="103">
        <f>SUM(D218:J218)</f>
        <v>311</v>
      </c>
      <c r="C218" s="103"/>
      <c r="D218" s="103">
        <v>262</v>
      </c>
      <c r="E218" s="103"/>
      <c r="F218" s="103">
        <v>216</v>
      </c>
      <c r="G218" s="103"/>
      <c r="H218" s="103">
        <v>-193</v>
      </c>
      <c r="I218" s="103"/>
      <c r="J218" s="103">
        <v>26</v>
      </c>
      <c r="K218" s="103"/>
      <c r="L218" s="111" t="s">
        <v>64</v>
      </c>
      <c r="M218" s="111" t="s">
        <v>167</v>
      </c>
      <c r="N218" s="111"/>
      <c r="O218" s="108"/>
      <c r="P218" s="108"/>
      <c r="Q218" s="103"/>
      <c r="R218" s="103"/>
      <c r="S218" s="103"/>
      <c r="T218" s="103"/>
      <c r="U218" s="103"/>
      <c r="V218" s="103"/>
      <c r="W218" s="103"/>
      <c r="X218" s="103"/>
      <c r="Y218" s="103"/>
    </row>
    <row r="219" spans="2:25" s="44" customFormat="1" ht="12" customHeight="1"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49"/>
      <c r="M219" s="150" t="s">
        <v>168</v>
      </c>
      <c r="N219" s="150"/>
      <c r="O219" s="108"/>
      <c r="P219" s="108"/>
      <c r="Q219" s="103"/>
      <c r="R219" s="103"/>
      <c r="S219" s="103"/>
      <c r="T219" s="103"/>
      <c r="U219" s="103"/>
      <c r="V219" s="103"/>
      <c r="W219" s="103"/>
      <c r="X219" s="103"/>
      <c r="Y219" s="103"/>
    </row>
    <row r="220" spans="11:25" s="48" customFormat="1" ht="12" customHeight="1">
      <c r="K220" s="103"/>
      <c r="L220" s="149"/>
      <c r="M220" s="150" t="s">
        <v>169</v>
      </c>
      <c r="N220" s="150"/>
      <c r="O220" s="108"/>
      <c r="P220" s="108"/>
      <c r="Q220" s="103"/>
      <c r="R220" s="103"/>
      <c r="S220" s="103"/>
      <c r="T220" s="103"/>
      <c r="U220" s="103"/>
      <c r="V220" s="103"/>
      <c r="W220" s="103"/>
      <c r="X220" s="103"/>
      <c r="Y220" s="103"/>
    </row>
    <row r="221" spans="2:56" s="31" customFormat="1" ht="12" customHeight="1">
      <c r="B221" s="98">
        <f>SUM(D221:J221)</f>
        <v>-1722</v>
      </c>
      <c r="C221" s="98"/>
      <c r="D221" s="98">
        <f>W211-D214-D216-D218</f>
        <v>-3124</v>
      </c>
      <c r="E221" s="98"/>
      <c r="F221" s="98">
        <f>U211-F214-F216-F218</f>
        <v>-3570</v>
      </c>
      <c r="G221" s="98"/>
      <c r="H221" s="98">
        <f>S211-H214-H216-H218</f>
        <v>-860</v>
      </c>
      <c r="I221" s="98"/>
      <c r="J221" s="98">
        <f>Q211-J214-J216-J218</f>
        <v>5832</v>
      </c>
      <c r="K221" s="103"/>
      <c r="L221" s="121" t="s">
        <v>65</v>
      </c>
      <c r="M221" s="121" t="s">
        <v>170</v>
      </c>
      <c r="N221" s="121"/>
      <c r="O221" s="108"/>
      <c r="P221" s="108"/>
      <c r="Q221" s="103"/>
      <c r="R221" s="103"/>
      <c r="S221" s="103"/>
      <c r="T221" s="103"/>
      <c r="U221" s="103"/>
      <c r="V221" s="103"/>
      <c r="W221" s="103"/>
      <c r="X221" s="103"/>
      <c r="Y221" s="103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</row>
    <row r="222" spans="2:56" s="62" customFormat="1" ht="12" customHeight="1" thickBot="1">
      <c r="B222" s="151"/>
      <c r="C222" s="152"/>
      <c r="D222" s="151"/>
      <c r="E222" s="152"/>
      <c r="F222" s="151"/>
      <c r="G222" s="152"/>
      <c r="H222" s="151"/>
      <c r="I222" s="152"/>
      <c r="J222" s="151"/>
      <c r="K222" s="152"/>
      <c r="L222" s="153"/>
      <c r="M222" s="153" t="s">
        <v>171</v>
      </c>
      <c r="N222" s="153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</row>
    <row r="223" spans="2:56" s="31" customFormat="1" ht="12" customHeight="1">
      <c r="B223" s="150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</row>
    <row r="224" spans="2:56" s="31" customFormat="1" ht="12" customHeight="1">
      <c r="B224" s="157">
        <v>0</v>
      </c>
      <c r="C224" s="158">
        <f>IF(B224="(P)","Estimación provisional",IF(B224="(A)","Estimación avance",""))</f>
      </c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</row>
    <row r="225" spans="2:56" s="131" customFormat="1" ht="12" customHeight="1"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AJ225" s="130"/>
      <c r="AK225" s="130"/>
      <c r="AL225" s="130"/>
      <c r="AM225" s="130"/>
      <c r="AN225" s="130"/>
      <c r="AO225" s="130"/>
      <c r="AP225" s="130"/>
      <c r="AQ225" s="130"/>
      <c r="AR225" s="130"/>
      <c r="AS225" s="130"/>
      <c r="AT225" s="130"/>
      <c r="AU225" s="130"/>
      <c r="AV225" s="130"/>
      <c r="AW225" s="130"/>
      <c r="AX225" s="130"/>
      <c r="AY225" s="130"/>
      <c r="AZ225" s="130"/>
      <c r="BA225" s="130"/>
      <c r="BB225" s="130"/>
      <c r="BC225" s="130"/>
      <c r="BD225" s="130"/>
    </row>
    <row r="226" spans="2:56" s="31" customFormat="1" ht="12" customHeight="1">
      <c r="B226" s="156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</row>
    <row r="228" spans="2:25" s="9" customFormat="1" ht="12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2:25" s="9" customFormat="1" ht="12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2:25" s="9" customFormat="1" ht="12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2:25" s="9" customFormat="1" ht="12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2:25" s="9" customFormat="1" ht="12" customHeight="1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2:25" s="9" customFormat="1" ht="12" customHeight="1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2:25" s="9" customFormat="1" ht="12" customHeight="1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2:25" s="9" customFormat="1" ht="12" customHeight="1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2:25" s="9" customFormat="1" ht="12" customHeight="1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2:25" s="9" customFormat="1" ht="12" customHeight="1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2:25" s="9" customFormat="1" ht="12" customHeight="1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2:25" s="9" customFormat="1" ht="12" customHeight="1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2:56" s="12" customFormat="1" ht="12" customHeight="1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</row>
    <row r="242" spans="2:56" s="7" customFormat="1" ht="12" customHeight="1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</sheetData>
  <sheetProtection/>
  <conditionalFormatting sqref="J47 H47 F47 D47 B47">
    <cfRule type="cellIs" priority="1" dxfId="12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0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BF242"/>
  <sheetViews>
    <sheetView showGridLines="0" showRowColHeaders="0" showZeros="0" zoomScale="85" zoomScaleNormal="85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2.8515625" style="6" customWidth="1"/>
    <col min="2" max="2" width="9.28125" style="10" customWidth="1"/>
    <col min="3" max="3" width="0.5625" style="10" customWidth="1"/>
    <col min="4" max="4" width="8.28125" style="10" customWidth="1"/>
    <col min="5" max="5" width="0.5625" style="10" customWidth="1"/>
    <col min="6" max="6" width="8.8515625" style="10" customWidth="1"/>
    <col min="7" max="7" width="0.5625" style="10" customWidth="1"/>
    <col min="8" max="8" width="7.8515625" style="10" customWidth="1"/>
    <col min="9" max="9" width="0.5625" style="10" customWidth="1"/>
    <col min="10" max="10" width="10.7109375" style="10" customWidth="1"/>
    <col min="11" max="11" width="0.5625" style="10" customWidth="1"/>
    <col min="12" max="12" width="9.7109375" style="10" bestFit="1" customWidth="1"/>
    <col min="13" max="13" width="0.5625" style="10" customWidth="1"/>
    <col min="14" max="14" width="3.57421875" style="10" customWidth="1"/>
    <col min="15" max="15" width="22.28125" style="10" customWidth="1"/>
    <col min="16" max="16" width="0.5625" style="10" customWidth="1"/>
    <col min="17" max="17" width="10.8515625" style="10" customWidth="1"/>
    <col min="18" max="18" width="0.5625" style="10" customWidth="1"/>
    <col min="19" max="19" width="7.7109375" style="10" customWidth="1"/>
    <col min="20" max="20" width="0.5625" style="10" customWidth="1"/>
    <col min="21" max="21" width="8.00390625" style="10" bestFit="1" customWidth="1"/>
    <col min="22" max="22" width="0.5625" style="10" customWidth="1"/>
    <col min="23" max="23" width="7.28125" style="10" bestFit="1" customWidth="1"/>
    <col min="24" max="24" width="0.5625" style="10" customWidth="1"/>
    <col min="25" max="25" width="9.140625" style="10" customWidth="1"/>
    <col min="26" max="16384" width="11.421875" style="6" customWidth="1"/>
  </cols>
  <sheetData>
    <row r="1" ht="6" customHeight="1"/>
    <row r="2" spans="2:58" ht="24.75" customHeight="1">
      <c r="B2" s="168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169" t="s">
        <v>175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4" t="s">
        <v>237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5" t="s">
        <v>219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5" s="16" customFormat="1" ht="17.25" customHeight="1">
      <c r="B7" s="14" t="s">
        <v>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2:25" s="16" customFormat="1" ht="17.25" customHeight="1">
      <c r="B8" s="15" t="s">
        <v>74</v>
      </c>
      <c r="C8" s="15"/>
      <c r="D8" s="17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2:25" s="25" customFormat="1" ht="3.75" customHeight="1">
      <c r="B9" s="20"/>
      <c r="C9" s="20"/>
      <c r="D9" s="20"/>
      <c r="E9" s="20"/>
      <c r="F9" s="20"/>
      <c r="G9" s="20"/>
      <c r="H9" s="20"/>
      <c r="I9" s="20"/>
      <c r="J9" s="20"/>
      <c r="K9" s="21"/>
      <c r="L9" s="22"/>
      <c r="M9" s="23"/>
      <c r="N9" s="24"/>
      <c r="O9" s="24"/>
      <c r="Q9" s="20"/>
      <c r="R9" s="20"/>
      <c r="S9" s="20"/>
      <c r="T9" s="20"/>
      <c r="U9" s="20"/>
      <c r="V9" s="20"/>
      <c r="W9" s="20"/>
      <c r="X9" s="20"/>
      <c r="Y9" s="20"/>
    </row>
    <row r="10" spans="2:25" s="31" customFormat="1" ht="12" customHeight="1">
      <c r="B10" s="26" t="s">
        <v>7</v>
      </c>
      <c r="C10" s="27"/>
      <c r="D10" s="27"/>
      <c r="E10" s="27"/>
      <c r="F10" s="27"/>
      <c r="G10" s="27"/>
      <c r="H10" s="27"/>
      <c r="I10" s="27"/>
      <c r="J10" s="27"/>
      <c r="K10" s="21"/>
      <c r="L10" s="28" t="s">
        <v>6</v>
      </c>
      <c r="M10" s="29"/>
      <c r="N10" s="30" t="s">
        <v>72</v>
      </c>
      <c r="O10" s="30"/>
      <c r="Q10" s="26" t="s">
        <v>16</v>
      </c>
      <c r="R10" s="27"/>
      <c r="S10" s="27"/>
      <c r="T10" s="27"/>
      <c r="U10" s="27"/>
      <c r="V10" s="27"/>
      <c r="W10" s="27"/>
      <c r="X10" s="27"/>
      <c r="Y10" s="26"/>
    </row>
    <row r="11" spans="2:15" s="31" customFormat="1" ht="2.25" customHeight="1">
      <c r="B11" s="32"/>
      <c r="C11" s="32"/>
      <c r="D11" s="32"/>
      <c r="E11" s="32"/>
      <c r="F11" s="32"/>
      <c r="G11" s="32"/>
      <c r="H11" s="32"/>
      <c r="I11" s="32"/>
      <c r="J11" s="32"/>
      <c r="K11" s="33"/>
      <c r="L11" s="27"/>
      <c r="M11" s="32"/>
      <c r="N11" s="27"/>
      <c r="O11" s="27"/>
    </row>
    <row r="12" spans="2:25" s="31" customFormat="1" ht="11.25">
      <c r="B12" s="34" t="s">
        <v>8</v>
      </c>
      <c r="C12" s="21"/>
      <c r="D12" s="35" t="s">
        <v>180</v>
      </c>
      <c r="E12" s="21"/>
      <c r="F12" s="35" t="s">
        <v>181</v>
      </c>
      <c r="G12" s="21"/>
      <c r="H12" s="35" t="s">
        <v>182</v>
      </c>
      <c r="I12" s="21"/>
      <c r="J12" s="35" t="s">
        <v>183</v>
      </c>
      <c r="K12" s="21"/>
      <c r="L12" s="34"/>
      <c r="M12" s="36"/>
      <c r="N12" s="34" t="s">
        <v>73</v>
      </c>
      <c r="O12" s="34"/>
      <c r="Q12" s="35" t="s">
        <v>183</v>
      </c>
      <c r="R12" s="21"/>
      <c r="S12" s="35" t="s">
        <v>182</v>
      </c>
      <c r="T12" s="21"/>
      <c r="U12" s="35" t="s">
        <v>181</v>
      </c>
      <c r="V12" s="21"/>
      <c r="W12" s="35" t="s">
        <v>180</v>
      </c>
      <c r="X12" s="21"/>
      <c r="Y12" s="34" t="s">
        <v>8</v>
      </c>
    </row>
    <row r="13" spans="2:25" s="37" customFormat="1" ht="2.25" customHeight="1">
      <c r="B13" s="36"/>
      <c r="C13" s="21"/>
      <c r="D13" s="21"/>
      <c r="E13" s="21"/>
      <c r="F13" s="21"/>
      <c r="G13" s="21"/>
      <c r="H13" s="21"/>
      <c r="I13" s="21"/>
      <c r="J13" s="21"/>
      <c r="K13" s="21"/>
      <c r="L13" s="34"/>
      <c r="M13" s="36"/>
      <c r="N13" s="34"/>
      <c r="O13" s="34"/>
      <c r="Q13" s="21"/>
      <c r="R13" s="21"/>
      <c r="S13" s="21"/>
      <c r="T13" s="21"/>
      <c r="U13" s="21"/>
      <c r="V13" s="21"/>
      <c r="W13" s="21"/>
      <c r="X13" s="21"/>
      <c r="Y13" s="36"/>
    </row>
    <row r="14" spans="2:25" s="37" customFormat="1" ht="11.25">
      <c r="B14" s="38" t="s">
        <v>9</v>
      </c>
      <c r="C14" s="21"/>
      <c r="D14" s="39" t="s">
        <v>9</v>
      </c>
      <c r="E14" s="40"/>
      <c r="F14" s="39" t="s">
        <v>187</v>
      </c>
      <c r="G14" s="21"/>
      <c r="H14" s="41" t="s">
        <v>190</v>
      </c>
      <c r="I14" s="21"/>
      <c r="J14" s="35" t="s">
        <v>193</v>
      </c>
      <c r="K14" s="21"/>
      <c r="L14" s="34"/>
      <c r="M14" s="36"/>
      <c r="N14" s="34"/>
      <c r="O14" s="34"/>
      <c r="Q14" s="35" t="s">
        <v>193</v>
      </c>
      <c r="R14" s="21"/>
      <c r="S14" s="41" t="s">
        <v>190</v>
      </c>
      <c r="T14" s="40"/>
      <c r="U14" s="39" t="s">
        <v>187</v>
      </c>
      <c r="V14" s="21"/>
      <c r="W14" s="39" t="s">
        <v>9</v>
      </c>
      <c r="X14" s="21"/>
      <c r="Y14" s="38" t="s">
        <v>9</v>
      </c>
    </row>
    <row r="15" spans="2:25" s="44" customFormat="1" ht="11.25">
      <c r="B15" s="42" t="s">
        <v>195</v>
      </c>
      <c r="C15" s="40"/>
      <c r="D15" s="39" t="s">
        <v>186</v>
      </c>
      <c r="E15" s="40"/>
      <c r="F15" s="39" t="s">
        <v>188</v>
      </c>
      <c r="G15" s="40"/>
      <c r="H15" s="41" t="s">
        <v>191</v>
      </c>
      <c r="I15" s="21"/>
      <c r="J15" s="39" t="s">
        <v>213</v>
      </c>
      <c r="K15" s="21"/>
      <c r="L15" s="30"/>
      <c r="M15" s="43"/>
      <c r="N15" s="30"/>
      <c r="O15" s="30"/>
      <c r="Q15" s="39" t="s">
        <v>213</v>
      </c>
      <c r="R15" s="40"/>
      <c r="S15" s="39" t="s">
        <v>191</v>
      </c>
      <c r="T15" s="40"/>
      <c r="U15" s="39" t="s">
        <v>188</v>
      </c>
      <c r="V15" s="40"/>
      <c r="W15" s="39" t="s">
        <v>186</v>
      </c>
      <c r="X15" s="21"/>
      <c r="Y15" s="42" t="s">
        <v>195</v>
      </c>
    </row>
    <row r="16" spans="2:25" s="44" customFormat="1" ht="11.25">
      <c r="B16" s="42" t="s">
        <v>194</v>
      </c>
      <c r="C16" s="40"/>
      <c r="D16" s="39" t="s">
        <v>184</v>
      </c>
      <c r="E16" s="40"/>
      <c r="F16" s="39" t="s">
        <v>189</v>
      </c>
      <c r="G16" s="40"/>
      <c r="H16" s="41" t="s">
        <v>185</v>
      </c>
      <c r="I16" s="21"/>
      <c r="J16" s="39" t="s">
        <v>192</v>
      </c>
      <c r="K16" s="21"/>
      <c r="L16" s="30"/>
      <c r="M16" s="43"/>
      <c r="N16" s="30"/>
      <c r="O16" s="30"/>
      <c r="Q16" s="39" t="s">
        <v>192</v>
      </c>
      <c r="R16" s="40"/>
      <c r="S16" s="39" t="s">
        <v>185</v>
      </c>
      <c r="T16" s="40"/>
      <c r="U16" s="39" t="s">
        <v>189</v>
      </c>
      <c r="V16" s="40"/>
      <c r="W16" s="39" t="s">
        <v>184</v>
      </c>
      <c r="X16" s="21"/>
      <c r="Y16" s="42" t="s">
        <v>194</v>
      </c>
    </row>
    <row r="17" spans="2:25" s="48" customFormat="1" ht="2.25" customHeight="1">
      <c r="B17" s="45"/>
      <c r="C17" s="46"/>
      <c r="D17" s="47"/>
      <c r="E17" s="46"/>
      <c r="F17" s="47"/>
      <c r="G17" s="46"/>
      <c r="H17" s="47"/>
      <c r="I17" s="46"/>
      <c r="J17" s="47"/>
      <c r="K17" s="46"/>
      <c r="Q17" s="45"/>
      <c r="R17" s="46"/>
      <c r="S17" s="47"/>
      <c r="T17" s="46"/>
      <c r="U17" s="47"/>
      <c r="V17" s="46"/>
      <c r="W17" s="47"/>
      <c r="X17" s="46"/>
      <c r="Y17" s="47"/>
    </row>
    <row r="18" spans="2:56" s="31" customFormat="1" ht="12" customHeight="1">
      <c r="B18" s="49"/>
      <c r="C18" s="50"/>
      <c r="D18" s="49"/>
      <c r="E18" s="50"/>
      <c r="F18" s="49"/>
      <c r="G18" s="50"/>
      <c r="H18" s="49"/>
      <c r="I18" s="50"/>
      <c r="J18" s="49"/>
      <c r="K18" s="50"/>
      <c r="L18" s="37" t="s">
        <v>10</v>
      </c>
      <c r="M18" s="37" t="s">
        <v>11</v>
      </c>
      <c r="N18" s="37"/>
      <c r="O18" s="37"/>
      <c r="P18" s="51"/>
      <c r="Q18" s="49">
        <f>SUM(Q19:Q21)</f>
        <v>3294</v>
      </c>
      <c r="R18" s="51"/>
      <c r="S18" s="49">
        <f>SUM(S19:S21)</f>
        <v>28990</v>
      </c>
      <c r="T18" s="51"/>
      <c r="U18" s="49">
        <f>SUM(U19:U21)</f>
        <v>65740</v>
      </c>
      <c r="V18" s="51"/>
      <c r="W18" s="49">
        <f>SUM(W19:W21)</f>
        <v>28499</v>
      </c>
      <c r="X18" s="51"/>
      <c r="Y18" s="49">
        <f>SUM(Q18:W18)</f>
        <v>126523</v>
      </c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</row>
    <row r="19" spans="2:56" s="56" customFormat="1" ht="12" customHeight="1">
      <c r="B19" s="52"/>
      <c r="C19" s="53"/>
      <c r="D19" s="52"/>
      <c r="E19" s="53"/>
      <c r="F19" s="52"/>
      <c r="G19" s="53"/>
      <c r="H19" s="52"/>
      <c r="I19" s="53"/>
      <c r="J19" s="52"/>
      <c r="K19" s="53"/>
      <c r="L19" s="54" t="s">
        <v>66</v>
      </c>
      <c r="M19" s="54"/>
      <c r="N19" s="54" t="s">
        <v>67</v>
      </c>
      <c r="O19" s="54"/>
      <c r="P19" s="55"/>
      <c r="Q19" s="55">
        <v>82</v>
      </c>
      <c r="R19" s="55"/>
      <c r="S19" s="55">
        <v>3355</v>
      </c>
      <c r="T19" s="55"/>
      <c r="U19" s="55">
        <v>1917</v>
      </c>
      <c r="V19" s="55"/>
      <c r="W19" s="55">
        <v>1989</v>
      </c>
      <c r="X19" s="55"/>
      <c r="Y19" s="55">
        <f>SUM(Q19:W19)</f>
        <v>7343</v>
      </c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</row>
    <row r="20" spans="2:56" s="56" customFormat="1" ht="12" customHeight="1">
      <c r="B20" s="52"/>
      <c r="C20" s="53"/>
      <c r="D20" s="52"/>
      <c r="E20" s="53"/>
      <c r="F20" s="52"/>
      <c r="G20" s="53"/>
      <c r="H20" s="52"/>
      <c r="I20" s="53"/>
      <c r="J20" s="52"/>
      <c r="K20" s="53"/>
      <c r="L20" s="54" t="s">
        <v>68</v>
      </c>
      <c r="M20" s="54"/>
      <c r="N20" s="54" t="s">
        <v>69</v>
      </c>
      <c r="O20" s="54"/>
      <c r="P20" s="55"/>
      <c r="Q20" s="55">
        <v>0</v>
      </c>
      <c r="R20" s="55"/>
      <c r="S20" s="55">
        <v>153</v>
      </c>
      <c r="T20" s="55"/>
      <c r="U20" s="55">
        <v>0</v>
      </c>
      <c r="V20" s="55"/>
      <c r="W20" s="55">
        <v>0</v>
      </c>
      <c r="X20" s="55"/>
      <c r="Y20" s="55">
        <f>SUM(Q20:W20)</f>
        <v>153</v>
      </c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</row>
    <row r="21" spans="2:56" s="56" customFormat="1" ht="12" customHeight="1">
      <c r="B21" s="52"/>
      <c r="C21" s="53"/>
      <c r="D21" s="52"/>
      <c r="E21" s="53"/>
      <c r="F21" s="52"/>
      <c r="G21" s="53"/>
      <c r="H21" s="52"/>
      <c r="I21" s="53"/>
      <c r="J21" s="52"/>
      <c r="K21" s="53"/>
      <c r="L21" s="54" t="s">
        <v>70</v>
      </c>
      <c r="M21" s="54"/>
      <c r="N21" s="54" t="s">
        <v>71</v>
      </c>
      <c r="O21" s="54"/>
      <c r="P21" s="55"/>
      <c r="Q21" s="55">
        <v>3212</v>
      </c>
      <c r="R21" s="55"/>
      <c r="S21" s="55">
        <v>25482</v>
      </c>
      <c r="T21" s="55"/>
      <c r="U21" s="55">
        <v>63823</v>
      </c>
      <c r="V21" s="55"/>
      <c r="W21" s="55">
        <v>26510</v>
      </c>
      <c r="X21" s="55"/>
      <c r="Y21" s="55">
        <f>SUM(Q21:W21)</f>
        <v>119027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</row>
    <row r="22" spans="2:56" s="31" customFormat="1" ht="12" customHeight="1">
      <c r="B22" s="49">
        <f>SUM(D22:J22)</f>
        <v>35674</v>
      </c>
      <c r="C22" s="50"/>
      <c r="D22" s="49">
        <v>7497</v>
      </c>
      <c r="E22" s="50"/>
      <c r="F22" s="49">
        <v>14922</v>
      </c>
      <c r="G22" s="50"/>
      <c r="H22" s="49">
        <v>12156</v>
      </c>
      <c r="I22" s="50"/>
      <c r="J22" s="49">
        <v>1099</v>
      </c>
      <c r="K22" s="50"/>
      <c r="L22" s="37" t="s">
        <v>12</v>
      </c>
      <c r="M22" s="37" t="s">
        <v>13</v>
      </c>
      <c r="N22" s="54"/>
      <c r="O22" s="37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</row>
    <row r="23" spans="2:56" s="62" customFormat="1" ht="12" customHeight="1">
      <c r="B23" s="57">
        <f>SUM(D23:J23)</f>
        <v>90849</v>
      </c>
      <c r="C23" s="58"/>
      <c r="D23" s="57">
        <f>W18-D22</f>
        <v>21002</v>
      </c>
      <c r="E23" s="58"/>
      <c r="F23" s="57">
        <f>U18-F22</f>
        <v>50818</v>
      </c>
      <c r="G23" s="58"/>
      <c r="H23" s="57">
        <f>S18-H22</f>
        <v>16834</v>
      </c>
      <c r="I23" s="58"/>
      <c r="J23" s="57">
        <f>Q18-J22</f>
        <v>2195</v>
      </c>
      <c r="K23" s="58"/>
      <c r="L23" s="59" t="s">
        <v>176</v>
      </c>
      <c r="M23" s="59" t="s">
        <v>177</v>
      </c>
      <c r="N23" s="60"/>
      <c r="O23" s="59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</row>
    <row r="24" spans="2:56" s="31" customFormat="1" ht="12" customHeight="1">
      <c r="B24" s="49">
        <f>SUM(D24:J24)</f>
        <v>12047</v>
      </c>
      <c r="C24" s="50"/>
      <c r="D24" s="49">
        <v>4278</v>
      </c>
      <c r="E24" s="50"/>
      <c r="F24" s="49">
        <v>4215</v>
      </c>
      <c r="G24" s="50"/>
      <c r="H24" s="49">
        <v>3324</v>
      </c>
      <c r="I24" s="50"/>
      <c r="J24" s="49">
        <v>230</v>
      </c>
      <c r="K24" s="50"/>
      <c r="L24" s="37" t="s">
        <v>14</v>
      </c>
      <c r="M24" s="37" t="s">
        <v>15</v>
      </c>
      <c r="N24" s="37"/>
      <c r="O24" s="37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</row>
    <row r="25" spans="2:56" s="67" customFormat="1" ht="12" customHeight="1" thickBot="1">
      <c r="B25" s="63">
        <f>SUM(D25:J25)</f>
        <v>78802</v>
      </c>
      <c r="C25" s="64"/>
      <c r="D25" s="63">
        <f>D23-D24</f>
        <v>16724</v>
      </c>
      <c r="E25" s="64"/>
      <c r="F25" s="63">
        <f>F23-F24</f>
        <v>46603</v>
      </c>
      <c r="G25" s="64"/>
      <c r="H25" s="63">
        <f>H23-H24</f>
        <v>13510</v>
      </c>
      <c r="I25" s="64"/>
      <c r="J25" s="63">
        <f>J23-J24</f>
        <v>1965</v>
      </c>
      <c r="K25" s="64"/>
      <c r="L25" s="65" t="s">
        <v>178</v>
      </c>
      <c r="M25" s="65" t="s">
        <v>179</v>
      </c>
      <c r="N25" s="65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</row>
    <row r="26" spans="2:25" s="68" customFormat="1" ht="21" customHeight="1">
      <c r="B26" s="15" t="s">
        <v>24</v>
      </c>
      <c r="C26" s="15"/>
      <c r="D26" s="17"/>
      <c r="E26" s="18"/>
      <c r="F26" s="18"/>
      <c r="G26" s="18"/>
      <c r="H26" s="18"/>
      <c r="I26" s="18"/>
      <c r="J26" s="18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2:25" s="68" customFormat="1" ht="3.75" customHeight="1">
      <c r="B27" s="20"/>
      <c r="C27" s="20"/>
      <c r="D27" s="20"/>
      <c r="E27" s="20"/>
      <c r="F27" s="20"/>
      <c r="G27" s="20"/>
      <c r="H27" s="20"/>
      <c r="I27" s="20"/>
      <c r="J27" s="20"/>
      <c r="K27" s="21"/>
      <c r="L27" s="22"/>
      <c r="M27" s="23"/>
      <c r="N27" s="24"/>
      <c r="O27" s="24"/>
      <c r="P27" s="25"/>
      <c r="Q27" s="20"/>
      <c r="R27" s="20"/>
      <c r="S27" s="20"/>
      <c r="T27" s="20"/>
      <c r="U27" s="20"/>
      <c r="V27" s="20"/>
      <c r="W27" s="20"/>
      <c r="X27" s="20"/>
      <c r="Y27" s="20"/>
    </row>
    <row r="28" spans="2:25" s="31" customFormat="1" ht="12" customHeight="1">
      <c r="B28" s="26" t="s">
        <v>7</v>
      </c>
      <c r="C28" s="27"/>
      <c r="D28" s="27"/>
      <c r="E28" s="27"/>
      <c r="F28" s="27"/>
      <c r="G28" s="27"/>
      <c r="H28" s="27"/>
      <c r="I28" s="27"/>
      <c r="J28" s="27"/>
      <c r="K28" s="21"/>
      <c r="L28" s="28" t="s">
        <v>6</v>
      </c>
      <c r="M28" s="29"/>
      <c r="N28" s="30" t="s">
        <v>72</v>
      </c>
      <c r="O28" s="30"/>
      <c r="Q28" s="26" t="s">
        <v>16</v>
      </c>
      <c r="R28" s="27"/>
      <c r="S28" s="27"/>
      <c r="T28" s="27"/>
      <c r="U28" s="27"/>
      <c r="V28" s="27"/>
      <c r="W28" s="27"/>
      <c r="X28" s="27"/>
      <c r="Y28" s="26"/>
    </row>
    <row r="29" spans="2:15" s="31" customFormat="1" ht="2.25" customHeight="1">
      <c r="B29" s="32"/>
      <c r="C29" s="32"/>
      <c r="D29" s="32"/>
      <c r="E29" s="32"/>
      <c r="F29" s="32"/>
      <c r="G29" s="32"/>
      <c r="H29" s="32"/>
      <c r="I29" s="32"/>
      <c r="J29" s="32"/>
      <c r="K29" s="33"/>
      <c r="L29" s="27"/>
      <c r="M29" s="32"/>
      <c r="N29" s="27"/>
      <c r="O29" s="27"/>
    </row>
    <row r="30" spans="2:25" s="31" customFormat="1" ht="11.25">
      <c r="B30" s="34" t="s">
        <v>8</v>
      </c>
      <c r="C30" s="21"/>
      <c r="D30" s="35" t="s">
        <v>180</v>
      </c>
      <c r="E30" s="21"/>
      <c r="F30" s="35" t="s">
        <v>181</v>
      </c>
      <c r="G30" s="21"/>
      <c r="H30" s="35" t="s">
        <v>182</v>
      </c>
      <c r="I30" s="21"/>
      <c r="J30" s="35" t="s">
        <v>183</v>
      </c>
      <c r="K30" s="21"/>
      <c r="L30" s="34"/>
      <c r="M30" s="36"/>
      <c r="N30" s="34" t="s">
        <v>73</v>
      </c>
      <c r="O30" s="34"/>
      <c r="Q30" s="35" t="s">
        <v>183</v>
      </c>
      <c r="R30" s="21"/>
      <c r="S30" s="35" t="s">
        <v>182</v>
      </c>
      <c r="T30" s="21"/>
      <c r="U30" s="35" t="s">
        <v>181</v>
      </c>
      <c r="V30" s="21"/>
      <c r="W30" s="35" t="s">
        <v>180</v>
      </c>
      <c r="X30" s="21"/>
      <c r="Y30" s="34" t="s">
        <v>8</v>
      </c>
    </row>
    <row r="31" spans="2:25" s="37" customFormat="1" ht="2.25" customHeight="1">
      <c r="B31" s="36"/>
      <c r="C31" s="21"/>
      <c r="D31" s="21"/>
      <c r="E31" s="21"/>
      <c r="F31" s="21"/>
      <c r="G31" s="21"/>
      <c r="H31" s="21"/>
      <c r="I31" s="21"/>
      <c r="J31" s="21"/>
      <c r="K31" s="21"/>
      <c r="L31" s="34"/>
      <c r="M31" s="36"/>
      <c r="N31" s="34"/>
      <c r="O31" s="34"/>
      <c r="Q31" s="21"/>
      <c r="R31" s="21"/>
      <c r="S31" s="21"/>
      <c r="T31" s="21"/>
      <c r="U31" s="21"/>
      <c r="V31" s="21"/>
      <c r="W31" s="21"/>
      <c r="X31" s="21"/>
      <c r="Y31" s="36"/>
    </row>
    <row r="32" spans="2:25" s="37" customFormat="1" ht="11.25">
      <c r="B32" s="38" t="s">
        <v>9</v>
      </c>
      <c r="C32" s="21"/>
      <c r="D32" s="39" t="s">
        <v>9</v>
      </c>
      <c r="E32" s="40"/>
      <c r="F32" s="39" t="s">
        <v>187</v>
      </c>
      <c r="G32" s="21"/>
      <c r="H32" s="41" t="s">
        <v>190</v>
      </c>
      <c r="I32" s="21"/>
      <c r="J32" s="35" t="s">
        <v>193</v>
      </c>
      <c r="K32" s="21"/>
      <c r="L32" s="34"/>
      <c r="M32" s="36"/>
      <c r="N32" s="34"/>
      <c r="O32" s="34"/>
      <c r="Q32" s="35" t="s">
        <v>193</v>
      </c>
      <c r="R32" s="21"/>
      <c r="S32" s="41" t="s">
        <v>190</v>
      </c>
      <c r="T32" s="40"/>
      <c r="U32" s="39" t="s">
        <v>187</v>
      </c>
      <c r="V32" s="21"/>
      <c r="W32" s="39" t="s">
        <v>9</v>
      </c>
      <c r="X32" s="21"/>
      <c r="Y32" s="38" t="s">
        <v>9</v>
      </c>
    </row>
    <row r="33" spans="2:25" s="44" customFormat="1" ht="11.25">
      <c r="B33" s="42" t="s">
        <v>195</v>
      </c>
      <c r="C33" s="40"/>
      <c r="D33" s="39" t="s">
        <v>186</v>
      </c>
      <c r="E33" s="40"/>
      <c r="F33" s="39" t="s">
        <v>188</v>
      </c>
      <c r="G33" s="40"/>
      <c r="H33" s="41" t="s">
        <v>191</v>
      </c>
      <c r="I33" s="21"/>
      <c r="J33" s="39" t="s">
        <v>213</v>
      </c>
      <c r="K33" s="21"/>
      <c r="L33" s="30"/>
      <c r="M33" s="43"/>
      <c r="N33" s="30"/>
      <c r="O33" s="30"/>
      <c r="Q33" s="39" t="s">
        <v>213</v>
      </c>
      <c r="R33" s="40"/>
      <c r="S33" s="39" t="s">
        <v>191</v>
      </c>
      <c r="T33" s="40"/>
      <c r="U33" s="39" t="s">
        <v>188</v>
      </c>
      <c r="V33" s="40"/>
      <c r="W33" s="39" t="s">
        <v>186</v>
      </c>
      <c r="X33" s="21"/>
      <c r="Y33" s="42" t="s">
        <v>195</v>
      </c>
    </row>
    <row r="34" spans="2:25" s="44" customFormat="1" ht="11.25">
      <c r="B34" s="42" t="s">
        <v>194</v>
      </c>
      <c r="C34" s="40"/>
      <c r="D34" s="39" t="s">
        <v>184</v>
      </c>
      <c r="E34" s="40"/>
      <c r="F34" s="39" t="s">
        <v>189</v>
      </c>
      <c r="G34" s="40"/>
      <c r="H34" s="41" t="s">
        <v>185</v>
      </c>
      <c r="I34" s="21"/>
      <c r="J34" s="39" t="s">
        <v>192</v>
      </c>
      <c r="K34" s="21"/>
      <c r="L34" s="30"/>
      <c r="M34" s="43"/>
      <c r="N34" s="30"/>
      <c r="O34" s="30"/>
      <c r="Q34" s="39" t="s">
        <v>192</v>
      </c>
      <c r="R34" s="40"/>
      <c r="S34" s="39" t="s">
        <v>185</v>
      </c>
      <c r="T34" s="40"/>
      <c r="U34" s="39" t="s">
        <v>189</v>
      </c>
      <c r="V34" s="40"/>
      <c r="W34" s="39" t="s">
        <v>184</v>
      </c>
      <c r="X34" s="21"/>
      <c r="Y34" s="42" t="s">
        <v>194</v>
      </c>
    </row>
    <row r="35" spans="2:25" s="68" customFormat="1" ht="2.25" customHeight="1">
      <c r="B35" s="45"/>
      <c r="C35" s="46"/>
      <c r="D35" s="47"/>
      <c r="E35" s="46"/>
      <c r="F35" s="47"/>
      <c r="G35" s="46"/>
      <c r="H35" s="47"/>
      <c r="I35" s="46"/>
      <c r="J35" s="47"/>
      <c r="K35" s="46"/>
      <c r="L35" s="48"/>
      <c r="M35" s="48"/>
      <c r="N35" s="48"/>
      <c r="O35" s="48"/>
      <c r="P35" s="48"/>
      <c r="Q35" s="45"/>
      <c r="R35" s="46"/>
      <c r="S35" s="47"/>
      <c r="T35" s="46"/>
      <c r="U35" s="47"/>
      <c r="V35" s="46"/>
      <c r="W35" s="47"/>
      <c r="X35" s="46"/>
      <c r="Y35" s="47"/>
    </row>
    <row r="36" spans="2:25" s="68" customFormat="1" ht="12" customHeight="1">
      <c r="B36" s="49"/>
      <c r="C36" s="50"/>
      <c r="D36" s="49"/>
      <c r="E36" s="50"/>
      <c r="F36" s="49"/>
      <c r="G36" s="50"/>
      <c r="H36" s="49"/>
      <c r="I36" s="50"/>
      <c r="J36" s="49"/>
      <c r="K36" s="50"/>
      <c r="L36" s="69" t="s">
        <v>176</v>
      </c>
      <c r="M36" s="70" t="s">
        <v>177</v>
      </c>
      <c r="N36" s="71"/>
      <c r="O36" s="37"/>
      <c r="P36" s="51"/>
      <c r="Q36" s="51">
        <f>J23</f>
        <v>2195</v>
      </c>
      <c r="R36" s="51"/>
      <c r="S36" s="51">
        <f>H23</f>
        <v>16834</v>
      </c>
      <c r="T36" s="51"/>
      <c r="U36" s="51">
        <f>F23</f>
        <v>50818</v>
      </c>
      <c r="V36" s="51"/>
      <c r="W36" s="51">
        <f>D23</f>
        <v>21002</v>
      </c>
      <c r="X36" s="51"/>
      <c r="Y36" s="51">
        <f>SUM(Q36:W36)</f>
        <v>90849</v>
      </c>
    </row>
    <row r="37" spans="2:25" s="77" customFormat="1" ht="12" customHeight="1">
      <c r="B37" s="72"/>
      <c r="C37" s="73"/>
      <c r="D37" s="72"/>
      <c r="E37" s="74"/>
      <c r="F37" s="72"/>
      <c r="G37" s="74"/>
      <c r="H37" s="72"/>
      <c r="I37" s="74"/>
      <c r="J37" s="72"/>
      <c r="K37" s="74"/>
      <c r="L37" s="75" t="s">
        <v>178</v>
      </c>
      <c r="M37" s="76" t="s">
        <v>179</v>
      </c>
      <c r="N37" s="72"/>
      <c r="O37" s="72"/>
      <c r="P37" s="73"/>
      <c r="Q37" s="72">
        <f>J25</f>
        <v>1965</v>
      </c>
      <c r="R37" s="73"/>
      <c r="S37" s="72">
        <f>H25</f>
        <v>13510</v>
      </c>
      <c r="T37" s="73"/>
      <c r="U37" s="72">
        <f>F25</f>
        <v>46603</v>
      </c>
      <c r="V37" s="73"/>
      <c r="W37" s="72">
        <f>D25</f>
        <v>16724</v>
      </c>
      <c r="X37" s="73"/>
      <c r="Y37" s="72">
        <f>SUM(Q37:W37)</f>
        <v>78802</v>
      </c>
    </row>
    <row r="38" spans="2:25" s="68" customFormat="1" ht="12" customHeight="1">
      <c r="B38" s="78">
        <f>SUM(D38:J38)</f>
        <v>78691</v>
      </c>
      <c r="C38" s="51"/>
      <c r="D38" s="78">
        <f>D39+D40</f>
        <v>16696</v>
      </c>
      <c r="E38" s="50"/>
      <c r="F38" s="78">
        <f>F39+F40</f>
        <v>46530</v>
      </c>
      <c r="G38" s="50"/>
      <c r="H38" s="78">
        <f>H39+H40</f>
        <v>13509</v>
      </c>
      <c r="I38" s="50"/>
      <c r="J38" s="78">
        <f>J39+J40</f>
        <v>1956</v>
      </c>
      <c r="K38" s="50"/>
      <c r="L38" s="79" t="s">
        <v>17</v>
      </c>
      <c r="M38" s="79" t="s">
        <v>18</v>
      </c>
      <c r="N38" s="79"/>
      <c r="O38" s="37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2:25" s="68" customFormat="1" ht="12" customHeight="1">
      <c r="B39" s="80">
        <f>SUM(D39:J39)</f>
        <v>60556</v>
      </c>
      <c r="C39" s="81"/>
      <c r="D39" s="80">
        <v>12384</v>
      </c>
      <c r="E39" s="82"/>
      <c r="F39" s="80">
        <v>36434</v>
      </c>
      <c r="G39" s="82"/>
      <c r="H39" s="80">
        <v>10235</v>
      </c>
      <c r="I39" s="82"/>
      <c r="J39" s="80">
        <v>1503</v>
      </c>
      <c r="K39" s="82"/>
      <c r="L39" s="69" t="s">
        <v>76</v>
      </c>
      <c r="M39" s="69"/>
      <c r="N39" s="69" t="s">
        <v>77</v>
      </c>
      <c r="O39" s="37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2:25" s="68" customFormat="1" ht="12" customHeight="1">
      <c r="B40" s="49">
        <f>SUM(D40:J40)</f>
        <v>18135</v>
      </c>
      <c r="C40" s="51"/>
      <c r="D40" s="49">
        <f>D42+D43</f>
        <v>4312</v>
      </c>
      <c r="E40" s="50"/>
      <c r="F40" s="49">
        <f>F42+F43</f>
        <v>10096</v>
      </c>
      <c r="G40" s="50"/>
      <c r="H40" s="49">
        <f>H42+H43</f>
        <v>3274</v>
      </c>
      <c r="I40" s="50"/>
      <c r="J40" s="49">
        <f>J42+J43</f>
        <v>453</v>
      </c>
      <c r="K40" s="50"/>
      <c r="L40" s="79" t="s">
        <v>78</v>
      </c>
      <c r="M40" s="79"/>
      <c r="N40" s="79" t="s">
        <v>79</v>
      </c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2:25" s="86" customFormat="1" ht="12" customHeight="1">
      <c r="B41" s="83"/>
      <c r="C41" s="84"/>
      <c r="D41" s="83"/>
      <c r="E41" s="84"/>
      <c r="F41" s="83"/>
      <c r="G41" s="84"/>
      <c r="H41" s="83"/>
      <c r="I41" s="84"/>
      <c r="J41" s="83"/>
      <c r="K41" s="84"/>
      <c r="L41" s="79"/>
      <c r="M41" s="79"/>
      <c r="N41" s="85" t="s">
        <v>80</v>
      </c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2:25" s="90" customFormat="1" ht="12" customHeight="1">
      <c r="B42" s="87">
        <f>SUM(D42:J42)</f>
        <v>11774</v>
      </c>
      <c r="C42" s="87"/>
      <c r="D42" s="87">
        <v>1512</v>
      </c>
      <c r="E42" s="87"/>
      <c r="F42" s="87">
        <v>6838</v>
      </c>
      <c r="G42" s="87"/>
      <c r="H42" s="87">
        <v>3027</v>
      </c>
      <c r="I42" s="87"/>
      <c r="J42" s="87">
        <v>397</v>
      </c>
      <c r="K42" s="87"/>
      <c r="L42" s="88" t="s">
        <v>81</v>
      </c>
      <c r="M42" s="88" t="s">
        <v>82</v>
      </c>
      <c r="N42" s="54" t="s">
        <v>82</v>
      </c>
      <c r="O42" s="54"/>
      <c r="P42" s="89"/>
      <c r="Q42" s="87"/>
      <c r="R42" s="87"/>
      <c r="S42" s="87"/>
      <c r="T42" s="87"/>
      <c r="U42" s="87"/>
      <c r="V42" s="87"/>
      <c r="W42" s="87"/>
      <c r="X42" s="87"/>
      <c r="Y42" s="87"/>
    </row>
    <row r="43" spans="2:25" s="93" customFormat="1" ht="12" customHeight="1">
      <c r="B43" s="91">
        <f>SUM(D43:J43)</f>
        <v>6361</v>
      </c>
      <c r="C43" s="55"/>
      <c r="D43" s="91">
        <v>2800</v>
      </c>
      <c r="E43" s="53"/>
      <c r="F43" s="91">
        <v>3258</v>
      </c>
      <c r="G43" s="53"/>
      <c r="H43" s="91">
        <v>247</v>
      </c>
      <c r="I43" s="53"/>
      <c r="J43" s="91">
        <v>56</v>
      </c>
      <c r="K43" s="53"/>
      <c r="L43" s="92" t="s">
        <v>83</v>
      </c>
      <c r="M43" s="92"/>
      <c r="N43" s="92" t="s">
        <v>84</v>
      </c>
      <c r="O43" s="91"/>
      <c r="P43" s="55"/>
      <c r="Q43" s="91"/>
      <c r="R43" s="55"/>
      <c r="S43" s="91"/>
      <c r="T43" s="55"/>
      <c r="U43" s="91"/>
      <c r="V43" s="55"/>
      <c r="W43" s="91"/>
      <c r="X43" s="55"/>
      <c r="Y43" s="91"/>
    </row>
    <row r="44" spans="2:25" s="68" customFormat="1" ht="12" customHeight="1">
      <c r="B44" s="78">
        <f>SUM(D44:J44)</f>
        <v>111</v>
      </c>
      <c r="C44" s="51"/>
      <c r="D44" s="78">
        <v>28</v>
      </c>
      <c r="E44" s="50"/>
      <c r="F44" s="78">
        <v>73</v>
      </c>
      <c r="G44" s="50"/>
      <c r="H44" s="78">
        <v>1</v>
      </c>
      <c r="I44" s="50"/>
      <c r="J44" s="78">
        <v>9</v>
      </c>
      <c r="K44" s="50"/>
      <c r="L44" s="21" t="s">
        <v>88</v>
      </c>
      <c r="M44" s="21"/>
      <c r="N44" s="21" t="s">
        <v>89</v>
      </c>
      <c r="O44" s="78"/>
      <c r="P44" s="51"/>
      <c r="Q44" s="78"/>
      <c r="R44" s="51"/>
      <c r="S44" s="78"/>
      <c r="T44" s="51"/>
      <c r="U44" s="78"/>
      <c r="V44" s="51"/>
      <c r="W44" s="78"/>
      <c r="X44" s="51"/>
      <c r="Y44" s="78"/>
    </row>
    <row r="45" spans="2:25" s="68" customFormat="1" ht="12" customHeight="1">
      <c r="B45" s="78"/>
      <c r="C45" s="81"/>
      <c r="D45" s="78"/>
      <c r="E45" s="82"/>
      <c r="F45" s="78"/>
      <c r="G45" s="82"/>
      <c r="H45" s="78"/>
      <c r="I45" s="82"/>
      <c r="J45" s="78"/>
      <c r="K45" s="82"/>
      <c r="L45" s="21"/>
      <c r="M45" s="21"/>
      <c r="N45" s="21" t="s">
        <v>90</v>
      </c>
      <c r="O45" s="78"/>
      <c r="P45" s="81"/>
      <c r="Q45" s="78"/>
      <c r="R45" s="81"/>
      <c r="S45" s="78"/>
      <c r="T45" s="81"/>
      <c r="U45" s="78"/>
      <c r="V45" s="81"/>
      <c r="W45" s="78"/>
      <c r="X45" s="81"/>
      <c r="Y45" s="78"/>
    </row>
    <row r="46" spans="11:25" s="68" customFormat="1" ht="12" customHeight="1">
      <c r="K46" s="94"/>
      <c r="L46" s="79" t="s">
        <v>94</v>
      </c>
      <c r="M46" s="95"/>
      <c r="N46" s="79" t="s">
        <v>95</v>
      </c>
      <c r="O46" s="96"/>
      <c r="P46" s="96"/>
      <c r="Q46" s="94"/>
      <c r="R46" s="94"/>
      <c r="S46" s="94"/>
      <c r="T46" s="94"/>
      <c r="U46" s="94"/>
      <c r="V46" s="94"/>
      <c r="W46" s="94"/>
      <c r="X46" s="94"/>
      <c r="Y46" s="94"/>
    </row>
    <row r="47" spans="2:56" s="62" customFormat="1" ht="12" customHeight="1">
      <c r="B47" s="97">
        <f>SUM(D47:J47)</f>
        <v>12047</v>
      </c>
      <c r="C47" s="97"/>
      <c r="D47" s="97">
        <f>W36-D38-D44</f>
        <v>4278</v>
      </c>
      <c r="E47" s="97"/>
      <c r="F47" s="97">
        <f>U36-F38-F44</f>
        <v>4215</v>
      </c>
      <c r="G47" s="97"/>
      <c r="H47" s="97">
        <f>S36-H38-H44</f>
        <v>3324</v>
      </c>
      <c r="I47" s="97"/>
      <c r="J47" s="97">
        <f>Q36-J38-J44</f>
        <v>230</v>
      </c>
      <c r="K47" s="98"/>
      <c r="L47" s="99" t="s">
        <v>19</v>
      </c>
      <c r="M47" s="100" t="s">
        <v>20</v>
      </c>
      <c r="N47" s="101"/>
      <c r="O47" s="102"/>
      <c r="P47" s="102"/>
      <c r="Q47" s="98"/>
      <c r="R47" s="98"/>
      <c r="S47" s="98"/>
      <c r="T47" s="98"/>
      <c r="U47" s="98"/>
      <c r="V47" s="98"/>
      <c r="W47" s="98"/>
      <c r="X47" s="98"/>
      <c r="Y47" s="98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</row>
    <row r="48" spans="2:56" s="67" customFormat="1" ht="12" customHeight="1" thickBot="1">
      <c r="B48" s="159" t="s">
        <v>220</v>
      </c>
      <c r="C48" s="64"/>
      <c r="D48" s="159" t="s">
        <v>220</v>
      </c>
      <c r="E48" s="64"/>
      <c r="F48" s="159" t="s">
        <v>220</v>
      </c>
      <c r="G48" s="64"/>
      <c r="H48" s="159" t="s">
        <v>220</v>
      </c>
      <c r="I48" s="64"/>
      <c r="J48" s="159" t="s">
        <v>220</v>
      </c>
      <c r="K48" s="64"/>
      <c r="L48" s="65" t="s">
        <v>21</v>
      </c>
      <c r="M48" s="65" t="s">
        <v>22</v>
      </c>
      <c r="N48" s="65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</row>
    <row r="49" spans="2:25" s="68" customFormat="1" ht="21" customHeight="1">
      <c r="B49" s="15" t="s">
        <v>23</v>
      </c>
      <c r="C49" s="15"/>
      <c r="D49" s="17"/>
      <c r="E49" s="18"/>
      <c r="F49" s="18"/>
      <c r="G49" s="18"/>
      <c r="H49" s="18"/>
      <c r="I49" s="18"/>
      <c r="J49" s="18"/>
      <c r="K49" s="18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2:25" s="68" customFormat="1" ht="3.75" customHeight="1">
      <c r="B50" s="20"/>
      <c r="C50" s="20"/>
      <c r="D50" s="20"/>
      <c r="E50" s="20"/>
      <c r="F50" s="20"/>
      <c r="G50" s="20"/>
      <c r="H50" s="20"/>
      <c r="I50" s="20"/>
      <c r="J50" s="20"/>
      <c r="K50" s="21"/>
      <c r="L50" s="22"/>
      <c r="M50" s="23"/>
      <c r="N50" s="24"/>
      <c r="O50" s="24"/>
      <c r="P50" s="25"/>
      <c r="Q50" s="20"/>
      <c r="R50" s="20"/>
      <c r="S50" s="20"/>
      <c r="T50" s="20"/>
      <c r="U50" s="20"/>
      <c r="V50" s="20"/>
      <c r="W50" s="20"/>
      <c r="X50" s="20"/>
      <c r="Y50" s="20"/>
    </row>
    <row r="51" spans="2:25" s="31" customFormat="1" ht="12" customHeight="1">
      <c r="B51" s="26" t="s">
        <v>7</v>
      </c>
      <c r="C51" s="27"/>
      <c r="D51" s="27"/>
      <c r="E51" s="27"/>
      <c r="F51" s="27"/>
      <c r="G51" s="27"/>
      <c r="H51" s="27"/>
      <c r="I51" s="27"/>
      <c r="J51" s="27"/>
      <c r="K51" s="21"/>
      <c r="L51" s="28" t="s">
        <v>6</v>
      </c>
      <c r="M51" s="29"/>
      <c r="N51" s="30" t="s">
        <v>72</v>
      </c>
      <c r="O51" s="30"/>
      <c r="Q51" s="26" t="s">
        <v>16</v>
      </c>
      <c r="R51" s="27"/>
      <c r="S51" s="27"/>
      <c r="T51" s="27"/>
      <c r="U51" s="27"/>
      <c r="V51" s="27"/>
      <c r="W51" s="27"/>
      <c r="X51" s="27"/>
      <c r="Y51" s="26"/>
    </row>
    <row r="52" spans="2:15" s="31" customFormat="1" ht="2.25" customHeight="1">
      <c r="B52" s="32"/>
      <c r="C52" s="32"/>
      <c r="D52" s="32"/>
      <c r="E52" s="32"/>
      <c r="F52" s="32"/>
      <c r="G52" s="32"/>
      <c r="H52" s="32"/>
      <c r="I52" s="32"/>
      <c r="J52" s="32"/>
      <c r="K52" s="33"/>
      <c r="L52" s="27"/>
      <c r="M52" s="32"/>
      <c r="N52" s="27"/>
      <c r="O52" s="27"/>
    </row>
    <row r="53" spans="2:25" s="31" customFormat="1" ht="11.25">
      <c r="B53" s="34" t="s">
        <v>8</v>
      </c>
      <c r="C53" s="21"/>
      <c r="D53" s="35" t="s">
        <v>180</v>
      </c>
      <c r="E53" s="21"/>
      <c r="F53" s="35" t="s">
        <v>181</v>
      </c>
      <c r="G53" s="21"/>
      <c r="H53" s="35" t="s">
        <v>182</v>
      </c>
      <c r="I53" s="21"/>
      <c r="J53" s="35" t="s">
        <v>183</v>
      </c>
      <c r="K53" s="21"/>
      <c r="L53" s="34"/>
      <c r="M53" s="36"/>
      <c r="N53" s="34" t="s">
        <v>73</v>
      </c>
      <c r="O53" s="34"/>
      <c r="Q53" s="35" t="s">
        <v>183</v>
      </c>
      <c r="R53" s="21"/>
      <c r="S53" s="35" t="s">
        <v>182</v>
      </c>
      <c r="T53" s="21"/>
      <c r="U53" s="35" t="s">
        <v>181</v>
      </c>
      <c r="V53" s="21"/>
      <c r="W53" s="35" t="s">
        <v>180</v>
      </c>
      <c r="X53" s="21"/>
      <c r="Y53" s="34" t="s">
        <v>8</v>
      </c>
    </row>
    <row r="54" spans="2:25" s="37" customFormat="1" ht="2.25" customHeight="1">
      <c r="B54" s="36"/>
      <c r="C54" s="21"/>
      <c r="D54" s="21"/>
      <c r="E54" s="21"/>
      <c r="F54" s="21"/>
      <c r="G54" s="21"/>
      <c r="H54" s="21"/>
      <c r="I54" s="21"/>
      <c r="J54" s="21"/>
      <c r="K54" s="21"/>
      <c r="L54" s="34"/>
      <c r="M54" s="36"/>
      <c r="N54" s="34"/>
      <c r="O54" s="34"/>
      <c r="Q54" s="21"/>
      <c r="R54" s="21"/>
      <c r="S54" s="21"/>
      <c r="T54" s="21"/>
      <c r="U54" s="21"/>
      <c r="V54" s="21"/>
      <c r="W54" s="21"/>
      <c r="X54" s="21"/>
      <c r="Y54" s="36"/>
    </row>
    <row r="55" spans="2:25" s="37" customFormat="1" ht="11.25">
      <c r="B55" s="38" t="s">
        <v>9</v>
      </c>
      <c r="C55" s="21"/>
      <c r="D55" s="39" t="s">
        <v>9</v>
      </c>
      <c r="E55" s="40"/>
      <c r="F55" s="39" t="s">
        <v>187</v>
      </c>
      <c r="G55" s="21"/>
      <c r="H55" s="41" t="s">
        <v>190</v>
      </c>
      <c r="I55" s="21"/>
      <c r="J55" s="35" t="s">
        <v>193</v>
      </c>
      <c r="K55" s="21"/>
      <c r="L55" s="34"/>
      <c r="M55" s="36"/>
      <c r="N55" s="34"/>
      <c r="O55" s="34"/>
      <c r="Q55" s="35" t="s">
        <v>193</v>
      </c>
      <c r="R55" s="21"/>
      <c r="S55" s="41" t="s">
        <v>190</v>
      </c>
      <c r="T55" s="40"/>
      <c r="U55" s="39" t="s">
        <v>187</v>
      </c>
      <c r="V55" s="21"/>
      <c r="W55" s="39" t="s">
        <v>9</v>
      </c>
      <c r="X55" s="21"/>
      <c r="Y55" s="38" t="s">
        <v>9</v>
      </c>
    </row>
    <row r="56" spans="2:25" s="44" customFormat="1" ht="11.25">
      <c r="B56" s="42" t="s">
        <v>195</v>
      </c>
      <c r="C56" s="40"/>
      <c r="D56" s="39" t="s">
        <v>186</v>
      </c>
      <c r="E56" s="40"/>
      <c r="F56" s="39" t="s">
        <v>188</v>
      </c>
      <c r="G56" s="40"/>
      <c r="H56" s="41" t="s">
        <v>191</v>
      </c>
      <c r="I56" s="21"/>
      <c r="J56" s="39" t="s">
        <v>213</v>
      </c>
      <c r="K56" s="21"/>
      <c r="L56" s="30"/>
      <c r="M56" s="43"/>
      <c r="N56" s="30"/>
      <c r="O56" s="30"/>
      <c r="Q56" s="39" t="s">
        <v>213</v>
      </c>
      <c r="R56" s="40"/>
      <c r="S56" s="39" t="s">
        <v>191</v>
      </c>
      <c r="T56" s="40"/>
      <c r="U56" s="39" t="s">
        <v>188</v>
      </c>
      <c r="V56" s="40"/>
      <c r="W56" s="39" t="s">
        <v>186</v>
      </c>
      <c r="X56" s="21"/>
      <c r="Y56" s="42" t="s">
        <v>195</v>
      </c>
    </row>
    <row r="57" spans="2:25" s="44" customFormat="1" ht="11.25">
      <c r="B57" s="42" t="s">
        <v>194</v>
      </c>
      <c r="C57" s="40"/>
      <c r="D57" s="39" t="s">
        <v>184</v>
      </c>
      <c r="E57" s="40"/>
      <c r="F57" s="39" t="s">
        <v>189</v>
      </c>
      <c r="G57" s="40"/>
      <c r="H57" s="41" t="s">
        <v>185</v>
      </c>
      <c r="I57" s="21"/>
      <c r="J57" s="39" t="s">
        <v>192</v>
      </c>
      <c r="K57" s="21"/>
      <c r="L57" s="30"/>
      <c r="M57" s="43"/>
      <c r="N57" s="30"/>
      <c r="O57" s="30"/>
      <c r="Q57" s="39" t="s">
        <v>192</v>
      </c>
      <c r="R57" s="40"/>
      <c r="S57" s="39" t="s">
        <v>185</v>
      </c>
      <c r="T57" s="40"/>
      <c r="U57" s="39" t="s">
        <v>189</v>
      </c>
      <c r="V57" s="40"/>
      <c r="W57" s="39" t="s">
        <v>184</v>
      </c>
      <c r="X57" s="21"/>
      <c r="Y57" s="42" t="s">
        <v>194</v>
      </c>
    </row>
    <row r="58" spans="2:25" s="68" customFormat="1" ht="2.25" customHeight="1">
      <c r="B58" s="45"/>
      <c r="C58" s="46"/>
      <c r="D58" s="47"/>
      <c r="E58" s="46"/>
      <c r="F58" s="47"/>
      <c r="G58" s="46"/>
      <c r="H58" s="47"/>
      <c r="I58" s="46"/>
      <c r="J58" s="47"/>
      <c r="K58" s="46"/>
      <c r="L58" s="48"/>
      <c r="M58" s="48"/>
      <c r="N58" s="48"/>
      <c r="O58" s="48"/>
      <c r="P58" s="48"/>
      <c r="Q58" s="45"/>
      <c r="R58" s="46"/>
      <c r="S58" s="47"/>
      <c r="T58" s="46"/>
      <c r="U58" s="47"/>
      <c r="V58" s="46"/>
      <c r="W58" s="47"/>
      <c r="X58" s="46"/>
      <c r="Y58" s="47"/>
    </row>
    <row r="59" spans="2:56" s="31" customFormat="1" ht="12" customHeight="1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4" t="s">
        <v>19</v>
      </c>
      <c r="M59" s="105" t="s">
        <v>20</v>
      </c>
      <c r="N59" s="106"/>
      <c r="O59" s="107"/>
      <c r="P59" s="108"/>
      <c r="Q59" s="103">
        <f>J47</f>
        <v>230</v>
      </c>
      <c r="R59" s="103"/>
      <c r="S59" s="103">
        <f>H47</f>
        <v>3324</v>
      </c>
      <c r="T59" s="103"/>
      <c r="U59" s="103">
        <f>F47</f>
        <v>4215</v>
      </c>
      <c r="V59" s="103"/>
      <c r="W59" s="103">
        <f>D47</f>
        <v>4278</v>
      </c>
      <c r="X59" s="103"/>
      <c r="Y59" s="103">
        <f>SUM(Q59:W59)</f>
        <v>12047</v>
      </c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</row>
    <row r="60" spans="2:25" s="77" customFormat="1" ht="12" customHeight="1">
      <c r="B60" s="72"/>
      <c r="C60" s="73"/>
      <c r="D60" s="72"/>
      <c r="E60" s="74"/>
      <c r="F60" s="72"/>
      <c r="G60" s="74"/>
      <c r="H60" s="72"/>
      <c r="I60" s="74"/>
      <c r="J60" s="72"/>
      <c r="K60" s="74"/>
      <c r="L60" s="76" t="s">
        <v>21</v>
      </c>
      <c r="M60" s="76" t="s">
        <v>22</v>
      </c>
      <c r="N60" s="109"/>
      <c r="O60" s="72"/>
      <c r="P60" s="73"/>
      <c r="Q60" s="72" t="str">
        <f>J48</f>
        <v>0</v>
      </c>
      <c r="R60" s="73"/>
      <c r="S60" s="72" t="str">
        <f>H48</f>
        <v>0</v>
      </c>
      <c r="T60" s="73"/>
      <c r="U60" s="72" t="str">
        <f>F48</f>
        <v>0</v>
      </c>
      <c r="V60" s="73"/>
      <c r="W60" s="72" t="str">
        <f>D48</f>
        <v>0</v>
      </c>
      <c r="X60" s="73"/>
      <c r="Y60" s="72">
        <f>SUM(Q60:W60)</f>
        <v>0</v>
      </c>
    </row>
    <row r="61" spans="2:25" s="44" customFormat="1" ht="12" customHeight="1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79" t="s">
        <v>85</v>
      </c>
      <c r="M61" s="79" t="s">
        <v>97</v>
      </c>
      <c r="N61" s="79"/>
      <c r="O61" s="107"/>
      <c r="P61" s="108"/>
      <c r="Q61" s="103">
        <f>Q63+Q71</f>
        <v>0</v>
      </c>
      <c r="R61" s="103"/>
      <c r="S61" s="103">
        <f>S63+S71</f>
        <v>14947</v>
      </c>
      <c r="T61" s="103"/>
      <c r="U61" s="103">
        <f>U63+U71</f>
        <v>36875</v>
      </c>
      <c r="V61" s="103"/>
      <c r="W61" s="103">
        <f>W63+W71</f>
        <v>37940</v>
      </c>
      <c r="X61" s="103"/>
      <c r="Y61" s="103">
        <f>SUM(Q61:W61)</f>
        <v>89762</v>
      </c>
    </row>
    <row r="62" spans="2:25" s="44" customFormat="1" ht="12" customHeight="1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79"/>
      <c r="M62" s="110" t="s">
        <v>98</v>
      </c>
      <c r="N62" s="79"/>
      <c r="O62" s="107"/>
      <c r="P62" s="108"/>
      <c r="Q62" s="103"/>
      <c r="R62" s="103"/>
      <c r="S62" s="103"/>
      <c r="T62" s="103"/>
      <c r="U62" s="103"/>
      <c r="V62" s="103"/>
      <c r="W62" s="103"/>
      <c r="X62" s="103"/>
      <c r="Y62" s="103"/>
    </row>
    <row r="63" spans="2:25" s="48" customFormat="1" ht="12" customHeight="1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4" t="s">
        <v>86</v>
      </c>
      <c r="M63" s="105"/>
      <c r="N63" s="111" t="s">
        <v>87</v>
      </c>
      <c r="O63" s="107"/>
      <c r="P63" s="154"/>
      <c r="Q63" s="103">
        <f>Q64+Q66+Q68</f>
        <v>0</v>
      </c>
      <c r="R63" s="103"/>
      <c r="S63" s="103">
        <f>S64+S66+S68</f>
        <v>7120</v>
      </c>
      <c r="T63" s="103"/>
      <c r="U63" s="103">
        <f>U64+U66+U68</f>
        <v>36559</v>
      </c>
      <c r="V63" s="103"/>
      <c r="W63" s="103">
        <f>W64+W66+W68</f>
        <v>37663</v>
      </c>
      <c r="X63" s="103"/>
      <c r="Y63" s="103">
        <f>SUM(Q63:W63)</f>
        <v>81342</v>
      </c>
    </row>
    <row r="64" spans="2:25" s="116" customFormat="1" ht="12" customHeight="1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112" t="s">
        <v>199</v>
      </c>
      <c r="M64" s="113"/>
      <c r="N64" s="114" t="s">
        <v>200</v>
      </c>
      <c r="O64" s="115"/>
      <c r="P64" s="89"/>
      <c r="Q64" s="87">
        <v>0</v>
      </c>
      <c r="R64" s="87"/>
      <c r="S64" s="87">
        <v>3674</v>
      </c>
      <c r="T64" s="87"/>
      <c r="U64" s="87">
        <v>14676</v>
      </c>
      <c r="V64" s="87"/>
      <c r="W64" s="87">
        <v>26657</v>
      </c>
      <c r="X64" s="87"/>
      <c r="Y64" s="87">
        <f>SUM(Q64:W64)</f>
        <v>45007</v>
      </c>
    </row>
    <row r="65" spans="2:25" s="116" customFormat="1" ht="12" customHeight="1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112"/>
      <c r="M65" s="113"/>
      <c r="N65" s="114" t="s">
        <v>201</v>
      </c>
      <c r="O65" s="115"/>
      <c r="P65" s="89"/>
      <c r="Q65" s="87"/>
      <c r="R65" s="87"/>
      <c r="S65" s="87"/>
      <c r="T65" s="87"/>
      <c r="U65" s="87"/>
      <c r="V65" s="87"/>
      <c r="W65" s="87"/>
      <c r="X65" s="87"/>
      <c r="Y65" s="87"/>
    </row>
    <row r="66" spans="2:25" s="116" customFormat="1" ht="12" customHeight="1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112" t="s">
        <v>202</v>
      </c>
      <c r="M66" s="113"/>
      <c r="N66" s="114" t="s">
        <v>203</v>
      </c>
      <c r="O66" s="115"/>
      <c r="P66" s="89"/>
      <c r="Q66" s="87">
        <v>0</v>
      </c>
      <c r="R66" s="87"/>
      <c r="S66" s="87">
        <v>83</v>
      </c>
      <c r="T66" s="87"/>
      <c r="U66" s="87">
        <v>31</v>
      </c>
      <c r="V66" s="87"/>
      <c r="W66" s="87">
        <v>15</v>
      </c>
      <c r="X66" s="87"/>
      <c r="Y66" s="87">
        <f>SUM(Q66:W66)</f>
        <v>129</v>
      </c>
    </row>
    <row r="67" spans="2:25" s="116" customFormat="1" ht="12" customHeight="1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112"/>
      <c r="M67" s="113"/>
      <c r="N67" s="114" t="s">
        <v>204</v>
      </c>
      <c r="O67" s="115"/>
      <c r="P67" s="89"/>
      <c r="Q67" s="87"/>
      <c r="R67" s="87"/>
      <c r="S67" s="87"/>
      <c r="T67" s="87"/>
      <c r="U67" s="87"/>
      <c r="V67" s="87"/>
      <c r="W67" s="87"/>
      <c r="X67" s="87"/>
      <c r="Y67" s="87"/>
    </row>
    <row r="68" spans="2:25" s="116" customFormat="1" ht="12" customHeight="1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112" t="s">
        <v>205</v>
      </c>
      <c r="M68" s="113"/>
      <c r="N68" s="114" t="s">
        <v>206</v>
      </c>
      <c r="O68" s="115"/>
      <c r="P68" s="89"/>
      <c r="Q68" s="87">
        <v>0</v>
      </c>
      <c r="R68" s="87"/>
      <c r="S68" s="87">
        <v>3363</v>
      </c>
      <c r="T68" s="87"/>
      <c r="U68" s="87">
        <v>21852</v>
      </c>
      <c r="V68" s="87"/>
      <c r="W68" s="87">
        <v>10991</v>
      </c>
      <c r="X68" s="87"/>
      <c r="Y68" s="87">
        <f>SUM(Q68:W68)</f>
        <v>36206</v>
      </c>
    </row>
    <row r="69" spans="2:25" s="116" customFormat="1" ht="12" customHeight="1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112"/>
      <c r="M69" s="113"/>
      <c r="N69" s="114" t="s">
        <v>207</v>
      </c>
      <c r="O69" s="115"/>
      <c r="P69" s="89"/>
      <c r="Q69" s="87"/>
      <c r="R69" s="87"/>
      <c r="S69" s="87"/>
      <c r="T69" s="87"/>
      <c r="U69" s="87"/>
      <c r="V69" s="87"/>
      <c r="W69" s="87"/>
      <c r="X69" s="87"/>
      <c r="Y69" s="87"/>
    </row>
    <row r="70" spans="2:25" s="116" customFormat="1" ht="12" customHeight="1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112"/>
      <c r="M70" s="113"/>
      <c r="N70" s="114" t="s">
        <v>208</v>
      </c>
      <c r="O70" s="115"/>
      <c r="P70" s="89"/>
      <c r="Q70" s="87"/>
      <c r="R70" s="87"/>
      <c r="S70" s="87"/>
      <c r="T70" s="87"/>
      <c r="U70" s="87"/>
      <c r="V70" s="87"/>
      <c r="W70" s="87"/>
      <c r="X70" s="87"/>
      <c r="Y70" s="87"/>
    </row>
    <row r="71" spans="2:25" s="68" customFormat="1" ht="12" customHeight="1">
      <c r="B71" s="117"/>
      <c r="C71" s="51"/>
      <c r="D71" s="117"/>
      <c r="E71" s="50"/>
      <c r="F71" s="117"/>
      <c r="G71" s="50"/>
      <c r="H71" s="117"/>
      <c r="I71" s="50"/>
      <c r="J71" s="117"/>
      <c r="K71" s="50"/>
      <c r="L71" s="118" t="s">
        <v>88</v>
      </c>
      <c r="M71" s="118"/>
      <c r="N71" s="118" t="s">
        <v>99</v>
      </c>
      <c r="O71" s="117"/>
      <c r="P71" s="51"/>
      <c r="Q71" s="117">
        <v>0</v>
      </c>
      <c r="R71" s="51"/>
      <c r="S71" s="117">
        <v>7827</v>
      </c>
      <c r="T71" s="51"/>
      <c r="U71" s="117">
        <v>316</v>
      </c>
      <c r="V71" s="51"/>
      <c r="W71" s="117">
        <v>277</v>
      </c>
      <c r="X71" s="51"/>
      <c r="Y71" s="117">
        <f>SUM(Q71:W71)</f>
        <v>8420</v>
      </c>
    </row>
    <row r="72" spans="2:25" s="68" customFormat="1" ht="12" customHeight="1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79" t="s">
        <v>91</v>
      </c>
      <c r="M72" s="79" t="s">
        <v>92</v>
      </c>
      <c r="N72" s="79"/>
      <c r="O72" s="107"/>
      <c r="P72" s="108"/>
      <c r="Q72" s="103">
        <f>Q73+Q74</f>
        <v>-2814</v>
      </c>
      <c r="R72" s="103"/>
      <c r="S72" s="103">
        <f>S73+S74</f>
        <v>-1193</v>
      </c>
      <c r="T72" s="103"/>
      <c r="U72" s="103">
        <f>U73+U74</f>
        <v>-1976</v>
      </c>
      <c r="V72" s="103"/>
      <c r="W72" s="103">
        <f>W73+W74</f>
        <v>-2191</v>
      </c>
      <c r="X72" s="103"/>
      <c r="Y72" s="103">
        <f>SUM(Q72:W72)</f>
        <v>-8174</v>
      </c>
    </row>
    <row r="73" spans="2:56" s="56" customFormat="1" ht="12" customHeight="1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112" t="s">
        <v>75</v>
      </c>
      <c r="M73" s="113"/>
      <c r="N73" s="114" t="s">
        <v>93</v>
      </c>
      <c r="O73" s="115"/>
      <c r="P73" s="89"/>
      <c r="Q73" s="87">
        <v>0</v>
      </c>
      <c r="R73" s="87"/>
      <c r="S73" s="87">
        <v>-1070</v>
      </c>
      <c r="T73" s="87"/>
      <c r="U73" s="87">
        <v>-1041</v>
      </c>
      <c r="V73" s="87"/>
      <c r="W73" s="87">
        <v>-1439</v>
      </c>
      <c r="X73" s="87"/>
      <c r="Y73" s="87">
        <f>SUM(Q73:W73)</f>
        <v>-3550</v>
      </c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</row>
    <row r="74" spans="2:25" s="93" customFormat="1" ht="12" customHeight="1">
      <c r="B74" s="91"/>
      <c r="C74" s="55"/>
      <c r="D74" s="91"/>
      <c r="E74" s="53"/>
      <c r="F74" s="91"/>
      <c r="G74" s="53"/>
      <c r="H74" s="91"/>
      <c r="I74" s="53"/>
      <c r="J74" s="91"/>
      <c r="K74" s="53"/>
      <c r="L74" s="92" t="s">
        <v>94</v>
      </c>
      <c r="M74" s="92"/>
      <c r="N74" s="92" t="s">
        <v>95</v>
      </c>
      <c r="O74" s="91"/>
      <c r="P74" s="55"/>
      <c r="Q74" s="91">
        <v>-2814</v>
      </c>
      <c r="R74" s="55"/>
      <c r="S74" s="91">
        <v>-123</v>
      </c>
      <c r="T74" s="55"/>
      <c r="U74" s="91">
        <v>-935</v>
      </c>
      <c r="V74" s="55"/>
      <c r="W74" s="91">
        <v>-752</v>
      </c>
      <c r="X74" s="55"/>
      <c r="Y74" s="91">
        <f>SUM(Q74:W74)</f>
        <v>-4624</v>
      </c>
    </row>
    <row r="75" spans="2:25" s="68" customFormat="1" ht="12" customHeight="1">
      <c r="B75" s="103">
        <f>B76+B77+B78+B80+B82</f>
        <v>18569</v>
      </c>
      <c r="C75" s="103"/>
      <c r="D75" s="103">
        <f>D76+D77+D78+D80+D82</f>
        <v>16171</v>
      </c>
      <c r="E75" s="103"/>
      <c r="F75" s="103">
        <f>F76+F77+F78+F80+F82</f>
        <v>2103</v>
      </c>
      <c r="G75" s="103"/>
      <c r="H75" s="103">
        <f>H76+H77+H78+H80+H82</f>
        <v>719</v>
      </c>
      <c r="I75" s="103"/>
      <c r="J75" s="103">
        <f>J76+J77+J78+J80+J82</f>
        <v>18</v>
      </c>
      <c r="K75" s="103"/>
      <c r="L75" s="79" t="s">
        <v>32</v>
      </c>
      <c r="M75" s="79" t="s">
        <v>33</v>
      </c>
      <c r="N75" s="79"/>
      <c r="O75" s="107"/>
      <c r="P75" s="108"/>
      <c r="Q75" s="103">
        <f>Q76+Q77+Q78+Q80+Q82</f>
        <v>848</v>
      </c>
      <c r="R75" s="103"/>
      <c r="S75" s="103">
        <f>S76+S77+S78+S80+S82</f>
        <v>514</v>
      </c>
      <c r="T75" s="103"/>
      <c r="U75" s="103">
        <f>U76+U77+U78+U80+U82</f>
        <v>381</v>
      </c>
      <c r="V75" s="103"/>
      <c r="W75" s="103">
        <f>W76+W77+W78+W80+W82</f>
        <v>5137</v>
      </c>
      <c r="X75" s="103"/>
      <c r="Y75" s="103">
        <f>Y76+Y77+Y78+Y80+Y82</f>
        <v>6438</v>
      </c>
    </row>
    <row r="76" spans="2:25" s="93" customFormat="1" ht="12" customHeight="1">
      <c r="B76" s="55">
        <v>18554</v>
      </c>
      <c r="C76" s="87"/>
      <c r="D76" s="87">
        <v>16167</v>
      </c>
      <c r="E76" s="87"/>
      <c r="F76" s="87">
        <v>2102</v>
      </c>
      <c r="G76" s="87"/>
      <c r="H76" s="87">
        <v>709</v>
      </c>
      <c r="I76" s="87"/>
      <c r="J76" s="87">
        <v>18</v>
      </c>
      <c r="K76" s="87"/>
      <c r="L76" s="112" t="s">
        <v>100</v>
      </c>
      <c r="M76" s="113"/>
      <c r="N76" s="114" t="s">
        <v>101</v>
      </c>
      <c r="O76" s="115"/>
      <c r="P76" s="89"/>
      <c r="Q76" s="87">
        <v>848</v>
      </c>
      <c r="R76" s="87"/>
      <c r="S76" s="87">
        <v>348</v>
      </c>
      <c r="T76" s="87"/>
      <c r="U76" s="87">
        <v>306</v>
      </c>
      <c r="V76" s="87"/>
      <c r="W76" s="87">
        <v>998</v>
      </c>
      <c r="X76" s="87"/>
      <c r="Y76" s="55">
        <v>2058</v>
      </c>
    </row>
    <row r="77" spans="2:25" s="93" customFormat="1" ht="12" customHeight="1">
      <c r="B77" s="87">
        <f>SUM(D77:J77)</f>
        <v>0</v>
      </c>
      <c r="C77" s="87"/>
      <c r="D77" s="87">
        <v>0</v>
      </c>
      <c r="E77" s="87"/>
      <c r="F77" s="87">
        <v>0</v>
      </c>
      <c r="G77" s="87"/>
      <c r="H77" s="87">
        <v>0</v>
      </c>
      <c r="I77" s="87"/>
      <c r="J77" s="87">
        <v>0</v>
      </c>
      <c r="K77" s="87"/>
      <c r="L77" s="112" t="s">
        <v>102</v>
      </c>
      <c r="M77" s="113"/>
      <c r="N77" s="114" t="s">
        <v>103</v>
      </c>
      <c r="O77" s="115"/>
      <c r="P77" s="89"/>
      <c r="Q77" s="87">
        <v>0</v>
      </c>
      <c r="R77" s="87"/>
      <c r="S77" s="87">
        <v>145</v>
      </c>
      <c r="T77" s="87"/>
      <c r="U77" s="87">
        <v>70</v>
      </c>
      <c r="V77" s="87"/>
      <c r="W77" s="87">
        <v>3943</v>
      </c>
      <c r="X77" s="87"/>
      <c r="Y77" s="87">
        <f>SUM(Q77:W77)</f>
        <v>4158</v>
      </c>
    </row>
    <row r="78" spans="2:25" s="93" customFormat="1" ht="12" customHeight="1">
      <c r="B78" s="87">
        <f>SUM(D78:J78)</f>
        <v>0</v>
      </c>
      <c r="C78" s="87"/>
      <c r="D78" s="87">
        <v>0</v>
      </c>
      <c r="E78" s="87"/>
      <c r="F78" s="87">
        <v>0</v>
      </c>
      <c r="G78" s="87"/>
      <c r="H78" s="87">
        <v>0</v>
      </c>
      <c r="I78" s="87"/>
      <c r="J78" s="87">
        <v>0</v>
      </c>
      <c r="K78" s="87"/>
      <c r="L78" s="112" t="s">
        <v>104</v>
      </c>
      <c r="M78" s="114"/>
      <c r="N78" s="114" t="s">
        <v>105</v>
      </c>
      <c r="O78" s="115"/>
      <c r="P78" s="89"/>
      <c r="Q78" s="87">
        <v>0</v>
      </c>
      <c r="R78" s="87"/>
      <c r="S78" s="87">
        <v>0</v>
      </c>
      <c r="T78" s="87"/>
      <c r="U78" s="87">
        <v>0</v>
      </c>
      <c r="V78" s="87"/>
      <c r="W78" s="87">
        <v>0</v>
      </c>
      <c r="X78" s="87"/>
      <c r="Y78" s="87">
        <f>SUM(Q78:W78)</f>
        <v>0</v>
      </c>
    </row>
    <row r="79" spans="2:25" s="93" customFormat="1" ht="12" customHeight="1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119"/>
      <c r="M79" s="120"/>
      <c r="N79" s="120" t="s">
        <v>106</v>
      </c>
      <c r="O79" s="115"/>
      <c r="P79" s="89"/>
      <c r="Q79" s="87"/>
      <c r="R79" s="87"/>
      <c r="S79" s="87"/>
      <c r="T79" s="87"/>
      <c r="U79" s="87"/>
      <c r="V79" s="87"/>
      <c r="W79" s="87"/>
      <c r="X79" s="87"/>
      <c r="Y79" s="87"/>
    </row>
    <row r="80" spans="2:25" s="93" customFormat="1" ht="12" customHeight="1">
      <c r="B80" s="87">
        <f>SUM(D80:J80)</f>
        <v>0</v>
      </c>
      <c r="C80" s="87"/>
      <c r="D80" s="87">
        <v>0</v>
      </c>
      <c r="E80" s="87"/>
      <c r="F80" s="87">
        <v>0</v>
      </c>
      <c r="G80" s="87"/>
      <c r="H80" s="87">
        <v>0</v>
      </c>
      <c r="I80" s="87"/>
      <c r="J80" s="87">
        <v>0</v>
      </c>
      <c r="K80" s="87"/>
      <c r="L80" s="112" t="s">
        <v>107</v>
      </c>
      <c r="M80" s="114"/>
      <c r="N80" s="114" t="s">
        <v>108</v>
      </c>
      <c r="O80" s="115"/>
      <c r="P80" s="89"/>
      <c r="Q80" s="87">
        <v>0</v>
      </c>
      <c r="R80" s="87"/>
      <c r="S80" s="87">
        <v>0</v>
      </c>
      <c r="T80" s="87"/>
      <c r="U80" s="87">
        <v>0</v>
      </c>
      <c r="V80" s="87"/>
      <c r="W80" s="87">
        <v>0</v>
      </c>
      <c r="X80" s="87"/>
      <c r="Y80" s="87">
        <f>SUM(Q80:W80)</f>
        <v>0</v>
      </c>
    </row>
    <row r="81" spans="2:25" s="93" customFormat="1" ht="12" customHeight="1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119"/>
      <c r="M81" s="120"/>
      <c r="N81" s="120" t="s">
        <v>109</v>
      </c>
      <c r="O81" s="115"/>
      <c r="P81" s="89"/>
      <c r="Q81" s="87"/>
      <c r="R81" s="87"/>
      <c r="S81" s="87"/>
      <c r="T81" s="87"/>
      <c r="U81" s="87"/>
      <c r="V81" s="87"/>
      <c r="W81" s="87"/>
      <c r="X81" s="87"/>
      <c r="Y81" s="87"/>
    </row>
    <row r="82" spans="2:25" s="93" customFormat="1" ht="12" customHeight="1">
      <c r="B82" s="87">
        <f>SUM(D82:J82)</f>
        <v>15</v>
      </c>
      <c r="C82" s="87"/>
      <c r="D82" s="87">
        <v>4</v>
      </c>
      <c r="E82" s="87"/>
      <c r="F82" s="87">
        <v>1</v>
      </c>
      <c r="G82" s="87"/>
      <c r="H82" s="87">
        <v>10</v>
      </c>
      <c r="I82" s="87"/>
      <c r="J82" s="87">
        <v>0</v>
      </c>
      <c r="K82" s="87"/>
      <c r="L82" s="112" t="s">
        <v>110</v>
      </c>
      <c r="M82" s="114"/>
      <c r="N82" s="114" t="s">
        <v>111</v>
      </c>
      <c r="O82" s="115"/>
      <c r="P82" s="89"/>
      <c r="Q82" s="87">
        <v>0</v>
      </c>
      <c r="R82" s="87"/>
      <c r="S82" s="87">
        <v>21</v>
      </c>
      <c r="T82" s="87"/>
      <c r="U82" s="87">
        <v>5</v>
      </c>
      <c r="V82" s="87"/>
      <c r="W82" s="87">
        <v>196</v>
      </c>
      <c r="X82" s="87"/>
      <c r="Y82" s="87">
        <f>SUM(Q82:W82)</f>
        <v>222</v>
      </c>
    </row>
    <row r="83" spans="2:25" s="124" customFormat="1" ht="12" customHeight="1">
      <c r="B83" s="61">
        <f>SUM(D83:J83)</f>
        <v>81504</v>
      </c>
      <c r="C83" s="98"/>
      <c r="D83" s="98">
        <f>W59+W61+W72+W75-D75</f>
        <v>28993</v>
      </c>
      <c r="E83" s="98"/>
      <c r="F83" s="98">
        <f>U59+U61+U72+U75-F75</f>
        <v>37392</v>
      </c>
      <c r="G83" s="98"/>
      <c r="H83" s="98">
        <f>S59+S61+S72+S75-H75</f>
        <v>16873</v>
      </c>
      <c r="I83" s="98"/>
      <c r="J83" s="98">
        <f>Q59+Q61+Q72+Q75-J75</f>
        <v>-1754</v>
      </c>
      <c r="K83" s="98"/>
      <c r="L83" s="121" t="s">
        <v>214</v>
      </c>
      <c r="M83" s="121" t="s">
        <v>196</v>
      </c>
      <c r="N83" s="122"/>
      <c r="O83" s="123"/>
      <c r="P83" s="102"/>
      <c r="Q83" s="98"/>
      <c r="R83" s="98"/>
      <c r="S83" s="98"/>
      <c r="T83" s="98"/>
      <c r="U83" s="98"/>
      <c r="V83" s="98"/>
      <c r="W83" s="98"/>
      <c r="X83" s="98"/>
      <c r="Y83" s="98"/>
    </row>
    <row r="84" spans="2:56" s="67" customFormat="1" ht="12" customHeight="1" thickBot="1">
      <c r="B84" s="63">
        <f>SUM(D84:J84)</f>
        <v>69457</v>
      </c>
      <c r="C84" s="64"/>
      <c r="D84" s="63">
        <f>W60+W61+W72+W75-D75</f>
        <v>24715</v>
      </c>
      <c r="E84" s="64"/>
      <c r="F84" s="63">
        <f>U60+U61+U72+U75-F75</f>
        <v>33177</v>
      </c>
      <c r="G84" s="64"/>
      <c r="H84" s="63">
        <f>S60+S61+S72+S75-H75</f>
        <v>13549</v>
      </c>
      <c r="I84" s="64"/>
      <c r="J84" s="63">
        <f>Q60+Q61+Q72+Q75-J75</f>
        <v>-1984</v>
      </c>
      <c r="K84" s="64"/>
      <c r="L84" s="65" t="s">
        <v>198</v>
      </c>
      <c r="M84" s="65" t="s">
        <v>197</v>
      </c>
      <c r="N84" s="65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</row>
    <row r="85" spans="2:25" s="68" customFormat="1" ht="21" customHeight="1">
      <c r="B85" s="15" t="s">
        <v>25</v>
      </c>
      <c r="C85" s="15"/>
      <c r="D85" s="17"/>
      <c r="E85" s="18"/>
      <c r="F85" s="18"/>
      <c r="G85" s="18"/>
      <c r="H85" s="18"/>
      <c r="I85" s="18"/>
      <c r="J85" s="18"/>
      <c r="K85" s="18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2:25" s="68" customFormat="1" ht="3.75" customHeight="1">
      <c r="B86" s="20"/>
      <c r="C86" s="20"/>
      <c r="D86" s="20"/>
      <c r="E86" s="20"/>
      <c r="F86" s="20"/>
      <c r="G86" s="20"/>
      <c r="H86" s="20"/>
      <c r="I86" s="20"/>
      <c r="J86" s="20"/>
      <c r="K86" s="21"/>
      <c r="L86" s="22"/>
      <c r="M86" s="23"/>
      <c r="N86" s="24"/>
      <c r="O86" s="24"/>
      <c r="P86" s="25"/>
      <c r="Q86" s="20"/>
      <c r="R86" s="20"/>
      <c r="S86" s="20"/>
      <c r="T86" s="20"/>
      <c r="U86" s="20"/>
      <c r="V86" s="20"/>
      <c r="W86" s="20"/>
      <c r="X86" s="20"/>
      <c r="Y86" s="20"/>
    </row>
    <row r="87" spans="2:25" s="68" customFormat="1" ht="12.75">
      <c r="B87" s="26" t="s">
        <v>7</v>
      </c>
      <c r="C87" s="27"/>
      <c r="D87" s="27"/>
      <c r="E87" s="27"/>
      <c r="F87" s="27"/>
      <c r="G87" s="27"/>
      <c r="H87" s="27"/>
      <c r="I87" s="27"/>
      <c r="J87" s="27"/>
      <c r="K87" s="21"/>
      <c r="L87" s="28" t="s">
        <v>6</v>
      </c>
      <c r="M87" s="29"/>
      <c r="N87" s="30" t="s">
        <v>72</v>
      </c>
      <c r="O87" s="30"/>
      <c r="P87" s="31"/>
      <c r="Q87" s="26" t="s">
        <v>16</v>
      </c>
      <c r="R87" s="27"/>
      <c r="S87" s="27"/>
      <c r="T87" s="27"/>
      <c r="U87" s="27"/>
      <c r="V87" s="27"/>
      <c r="W87" s="27"/>
      <c r="X87" s="27"/>
      <c r="Y87" s="26"/>
    </row>
    <row r="88" spans="2:25" s="68" customFormat="1" ht="2.25" customHeight="1">
      <c r="B88" s="32"/>
      <c r="C88" s="32"/>
      <c r="D88" s="32"/>
      <c r="E88" s="32"/>
      <c r="F88" s="32"/>
      <c r="G88" s="32"/>
      <c r="H88" s="32"/>
      <c r="I88" s="32"/>
      <c r="J88" s="32"/>
      <c r="K88" s="33"/>
      <c r="L88" s="27"/>
      <c r="M88" s="32"/>
      <c r="N88" s="27"/>
      <c r="O88" s="27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2:25" s="68" customFormat="1" ht="12.75">
      <c r="B89" s="34" t="s">
        <v>8</v>
      </c>
      <c r="C89" s="21"/>
      <c r="D89" s="35" t="s">
        <v>180</v>
      </c>
      <c r="E89" s="21"/>
      <c r="F89" s="35" t="s">
        <v>181</v>
      </c>
      <c r="G89" s="21"/>
      <c r="H89" s="35" t="s">
        <v>182</v>
      </c>
      <c r="I89" s="21"/>
      <c r="J89" s="35" t="s">
        <v>183</v>
      </c>
      <c r="K89" s="21"/>
      <c r="L89" s="34"/>
      <c r="M89" s="36"/>
      <c r="N89" s="34" t="s">
        <v>73</v>
      </c>
      <c r="O89" s="34"/>
      <c r="P89" s="31"/>
      <c r="Q89" s="35" t="s">
        <v>183</v>
      </c>
      <c r="R89" s="21"/>
      <c r="S89" s="35" t="s">
        <v>182</v>
      </c>
      <c r="T89" s="21"/>
      <c r="U89" s="35" t="s">
        <v>181</v>
      </c>
      <c r="V89" s="21"/>
      <c r="W89" s="35" t="s">
        <v>180</v>
      </c>
      <c r="X89" s="21"/>
      <c r="Y89" s="34" t="s">
        <v>8</v>
      </c>
    </row>
    <row r="90" spans="2:25" s="68" customFormat="1" ht="2.25" customHeight="1">
      <c r="B90" s="36"/>
      <c r="C90" s="21"/>
      <c r="D90" s="21"/>
      <c r="E90" s="21"/>
      <c r="F90" s="21"/>
      <c r="G90" s="21"/>
      <c r="H90" s="21"/>
      <c r="I90" s="21"/>
      <c r="J90" s="21"/>
      <c r="K90" s="21"/>
      <c r="L90" s="34"/>
      <c r="M90" s="36"/>
      <c r="N90" s="34"/>
      <c r="O90" s="34"/>
      <c r="P90" s="37"/>
      <c r="Q90" s="21"/>
      <c r="R90" s="21"/>
      <c r="S90" s="21"/>
      <c r="T90" s="21"/>
      <c r="U90" s="21"/>
      <c r="V90" s="21"/>
      <c r="W90" s="21"/>
      <c r="X90" s="21"/>
      <c r="Y90" s="36"/>
    </row>
    <row r="91" spans="2:25" s="68" customFormat="1" ht="12.75">
      <c r="B91" s="38" t="s">
        <v>9</v>
      </c>
      <c r="C91" s="21"/>
      <c r="D91" s="39" t="s">
        <v>9</v>
      </c>
      <c r="E91" s="40"/>
      <c r="F91" s="39" t="s">
        <v>187</v>
      </c>
      <c r="G91" s="21"/>
      <c r="H91" s="41" t="s">
        <v>190</v>
      </c>
      <c r="I91" s="21"/>
      <c r="J91" s="35" t="s">
        <v>193</v>
      </c>
      <c r="K91" s="21"/>
      <c r="L91" s="34"/>
      <c r="M91" s="36"/>
      <c r="N91" s="34"/>
      <c r="O91" s="34"/>
      <c r="P91" s="37"/>
      <c r="Q91" s="35" t="s">
        <v>193</v>
      </c>
      <c r="R91" s="21"/>
      <c r="S91" s="41" t="s">
        <v>190</v>
      </c>
      <c r="T91" s="40"/>
      <c r="U91" s="39" t="s">
        <v>187</v>
      </c>
      <c r="V91" s="21"/>
      <c r="W91" s="39" t="s">
        <v>9</v>
      </c>
      <c r="X91" s="21"/>
      <c r="Y91" s="38" t="s">
        <v>9</v>
      </c>
    </row>
    <row r="92" spans="2:25" s="68" customFormat="1" ht="12.75">
      <c r="B92" s="42" t="s">
        <v>195</v>
      </c>
      <c r="C92" s="40"/>
      <c r="D92" s="39" t="s">
        <v>186</v>
      </c>
      <c r="E92" s="40"/>
      <c r="F92" s="39" t="s">
        <v>188</v>
      </c>
      <c r="G92" s="40"/>
      <c r="H92" s="41" t="s">
        <v>191</v>
      </c>
      <c r="I92" s="21"/>
      <c r="J92" s="39" t="s">
        <v>213</v>
      </c>
      <c r="K92" s="21"/>
      <c r="L92" s="30"/>
      <c r="M92" s="43"/>
      <c r="N92" s="30"/>
      <c r="O92" s="30"/>
      <c r="P92" s="44"/>
      <c r="Q92" s="39" t="s">
        <v>213</v>
      </c>
      <c r="R92" s="40"/>
      <c r="S92" s="39" t="s">
        <v>191</v>
      </c>
      <c r="T92" s="40"/>
      <c r="U92" s="39" t="s">
        <v>188</v>
      </c>
      <c r="V92" s="40"/>
      <c r="W92" s="39" t="s">
        <v>186</v>
      </c>
      <c r="X92" s="21"/>
      <c r="Y92" s="42" t="s">
        <v>195</v>
      </c>
    </row>
    <row r="93" spans="2:25" s="68" customFormat="1" ht="12" customHeight="1">
      <c r="B93" s="42" t="s">
        <v>194</v>
      </c>
      <c r="C93" s="40"/>
      <c r="D93" s="39" t="s">
        <v>184</v>
      </c>
      <c r="E93" s="40"/>
      <c r="F93" s="39" t="s">
        <v>189</v>
      </c>
      <c r="G93" s="40"/>
      <c r="H93" s="41" t="s">
        <v>185</v>
      </c>
      <c r="I93" s="21"/>
      <c r="J93" s="39" t="s">
        <v>192</v>
      </c>
      <c r="K93" s="21"/>
      <c r="L93" s="30"/>
      <c r="M93" s="43"/>
      <c r="N93" s="30"/>
      <c r="O93" s="30"/>
      <c r="P93" s="44"/>
      <c r="Q93" s="39" t="s">
        <v>192</v>
      </c>
      <c r="R93" s="40"/>
      <c r="S93" s="39" t="s">
        <v>185</v>
      </c>
      <c r="T93" s="40"/>
      <c r="U93" s="39" t="s">
        <v>189</v>
      </c>
      <c r="V93" s="40"/>
      <c r="W93" s="39" t="s">
        <v>184</v>
      </c>
      <c r="X93" s="21"/>
      <c r="Y93" s="42" t="s">
        <v>194</v>
      </c>
    </row>
    <row r="94" spans="2:25" s="68" customFormat="1" ht="2.25" customHeight="1">
      <c r="B94" s="45"/>
      <c r="C94" s="46"/>
      <c r="D94" s="47"/>
      <c r="E94" s="46"/>
      <c r="F94" s="47"/>
      <c r="G94" s="46"/>
      <c r="H94" s="47"/>
      <c r="I94" s="46"/>
      <c r="J94" s="47"/>
      <c r="K94" s="46"/>
      <c r="L94" s="48"/>
      <c r="M94" s="48"/>
      <c r="N94" s="48"/>
      <c r="O94" s="48"/>
      <c r="P94" s="48"/>
      <c r="Q94" s="45"/>
      <c r="R94" s="46"/>
      <c r="S94" s="47"/>
      <c r="T94" s="46"/>
      <c r="U94" s="47"/>
      <c r="V94" s="46"/>
      <c r="W94" s="47"/>
      <c r="X94" s="46"/>
      <c r="Y94" s="47"/>
    </row>
    <row r="95" spans="2:25" s="25" customFormat="1" ht="12" customHeight="1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11" t="s">
        <v>214</v>
      </c>
      <c r="M95" s="111" t="s">
        <v>196</v>
      </c>
      <c r="N95" s="105"/>
      <c r="O95" s="107"/>
      <c r="P95" s="108"/>
      <c r="Q95" s="103">
        <f>J83</f>
        <v>-1754</v>
      </c>
      <c r="R95" s="103"/>
      <c r="S95" s="103">
        <f>H83</f>
        <v>16873</v>
      </c>
      <c r="T95" s="103"/>
      <c r="U95" s="103">
        <f>F83</f>
        <v>37392</v>
      </c>
      <c r="V95" s="103"/>
      <c r="W95" s="103">
        <f>D83</f>
        <v>28993</v>
      </c>
      <c r="X95" s="103"/>
      <c r="Y95" s="103">
        <f>SUM(Q95:W95)</f>
        <v>81504</v>
      </c>
    </row>
    <row r="96" spans="2:25" s="77" customFormat="1" ht="12" customHeight="1">
      <c r="B96" s="72"/>
      <c r="C96" s="73"/>
      <c r="D96" s="72"/>
      <c r="E96" s="74"/>
      <c r="F96" s="72"/>
      <c r="G96" s="74"/>
      <c r="H96" s="72"/>
      <c r="I96" s="74"/>
      <c r="J96" s="72"/>
      <c r="K96" s="74"/>
      <c r="L96" s="76" t="s">
        <v>198</v>
      </c>
      <c r="M96" s="76" t="s">
        <v>197</v>
      </c>
      <c r="N96" s="109"/>
      <c r="O96" s="72"/>
      <c r="P96" s="73"/>
      <c r="Q96" s="72">
        <f>J84</f>
        <v>-1984</v>
      </c>
      <c r="R96" s="73"/>
      <c r="S96" s="72">
        <f>H84</f>
        <v>13549</v>
      </c>
      <c r="T96" s="73"/>
      <c r="U96" s="72">
        <f>F84</f>
        <v>33177</v>
      </c>
      <c r="V96" s="73"/>
      <c r="W96" s="72">
        <f>D84</f>
        <v>24715</v>
      </c>
      <c r="X96" s="73"/>
      <c r="Y96" s="72">
        <f>SUM(Q96:W96)</f>
        <v>69457</v>
      </c>
    </row>
    <row r="97" spans="2:25" s="37" customFormat="1" ht="12" customHeight="1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79" t="s">
        <v>34</v>
      </c>
      <c r="M97" s="79" t="s">
        <v>112</v>
      </c>
      <c r="N97" s="79"/>
      <c r="O97" s="107"/>
      <c r="P97" s="108"/>
      <c r="Q97" s="103">
        <f>Q99+Q100</f>
        <v>0</v>
      </c>
      <c r="R97" s="103"/>
      <c r="S97" s="103">
        <f>S99+S100</f>
        <v>5798</v>
      </c>
      <c r="T97" s="103"/>
      <c r="U97" s="103">
        <f>U99+U100</f>
        <v>15691</v>
      </c>
      <c r="V97" s="103"/>
      <c r="W97" s="103">
        <f>W99+W100</f>
        <v>56479</v>
      </c>
      <c r="X97" s="103"/>
      <c r="Y97" s="103">
        <f>SUM(Q97:W97)</f>
        <v>77968</v>
      </c>
    </row>
    <row r="98" spans="2:25" s="37" customFormat="1" ht="12" customHeight="1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79"/>
      <c r="M98" s="110" t="s">
        <v>113</v>
      </c>
      <c r="N98" s="110"/>
      <c r="O98" s="107"/>
      <c r="P98" s="108"/>
      <c r="Q98" s="103"/>
      <c r="R98" s="103"/>
      <c r="S98" s="103"/>
      <c r="T98" s="103"/>
      <c r="U98" s="103"/>
      <c r="V98" s="103"/>
      <c r="W98" s="103"/>
      <c r="X98" s="103"/>
      <c r="Y98" s="103"/>
    </row>
    <row r="99" spans="2:25" s="54" customFormat="1" ht="12" customHeight="1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8" t="s">
        <v>209</v>
      </c>
      <c r="M99" s="125"/>
      <c r="N99" s="125" t="s">
        <v>210</v>
      </c>
      <c r="O99" s="115"/>
      <c r="P99" s="89"/>
      <c r="Q99" s="87">
        <v>0</v>
      </c>
      <c r="R99" s="87"/>
      <c r="S99" s="87">
        <v>4072</v>
      </c>
      <c r="T99" s="87"/>
      <c r="U99" s="87">
        <v>14593</v>
      </c>
      <c r="V99" s="87"/>
      <c r="W99" s="87">
        <v>56250</v>
      </c>
      <c r="X99" s="87"/>
      <c r="Y99" s="87">
        <f>SUM(Q99:W99)</f>
        <v>74915</v>
      </c>
    </row>
    <row r="100" spans="2:25" s="93" customFormat="1" ht="12" customHeight="1">
      <c r="B100" s="91"/>
      <c r="C100" s="55"/>
      <c r="D100" s="91"/>
      <c r="E100" s="53"/>
      <c r="F100" s="91"/>
      <c r="G100" s="53"/>
      <c r="H100" s="91"/>
      <c r="I100" s="53"/>
      <c r="J100" s="91"/>
      <c r="K100" s="53"/>
      <c r="L100" s="92" t="s">
        <v>211</v>
      </c>
      <c r="M100" s="92"/>
      <c r="N100" s="92" t="s">
        <v>212</v>
      </c>
      <c r="O100" s="91"/>
      <c r="P100" s="55"/>
      <c r="Q100" s="91">
        <v>0</v>
      </c>
      <c r="R100" s="55"/>
      <c r="S100" s="91">
        <v>1726</v>
      </c>
      <c r="T100" s="55"/>
      <c r="U100" s="91">
        <v>1098</v>
      </c>
      <c r="V100" s="55"/>
      <c r="W100" s="91">
        <v>229</v>
      </c>
      <c r="X100" s="55"/>
      <c r="Y100" s="91">
        <f>SUM(Q100:W100)</f>
        <v>3053</v>
      </c>
    </row>
    <row r="101" spans="2:25" s="44" customFormat="1" ht="12" customHeight="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79" t="s">
        <v>35</v>
      </c>
      <c r="M101" s="79" t="s">
        <v>36</v>
      </c>
      <c r="N101" s="79"/>
      <c r="O101" s="107"/>
      <c r="P101" s="108"/>
      <c r="Q101" s="103">
        <f>Q102+Q103</f>
        <v>92918</v>
      </c>
      <c r="R101" s="103"/>
      <c r="S101" s="103">
        <f>S102+S103</f>
        <v>247</v>
      </c>
      <c r="T101" s="103"/>
      <c r="U101" s="103">
        <f>U102+U103</f>
        <v>274</v>
      </c>
      <c r="V101" s="103"/>
      <c r="W101" s="103">
        <f>W102+W103</f>
        <v>8408</v>
      </c>
      <c r="X101" s="103"/>
      <c r="Y101" s="103">
        <f>SUM(Q101:W101)</f>
        <v>101847</v>
      </c>
    </row>
    <row r="102" spans="2:25" s="126" customFormat="1" ht="12" customHeight="1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114" t="s">
        <v>114</v>
      </c>
      <c r="M102" s="114"/>
      <c r="N102" s="114" t="s">
        <v>115</v>
      </c>
      <c r="O102" s="115"/>
      <c r="P102" s="89"/>
      <c r="Q102" s="87">
        <v>92862</v>
      </c>
      <c r="R102" s="87"/>
      <c r="S102" s="87">
        <v>0</v>
      </c>
      <c r="T102" s="87"/>
      <c r="U102" s="87">
        <v>0</v>
      </c>
      <c r="V102" s="87"/>
      <c r="W102" s="87">
        <v>2624</v>
      </c>
      <c r="X102" s="87"/>
      <c r="Y102" s="87">
        <f>SUM(Q102:W102)</f>
        <v>95486</v>
      </c>
    </row>
    <row r="103" spans="2:25" s="93" customFormat="1" ht="12" customHeight="1">
      <c r="B103" s="91"/>
      <c r="C103" s="55"/>
      <c r="D103" s="91"/>
      <c r="E103" s="53"/>
      <c r="F103" s="91"/>
      <c r="G103" s="53"/>
      <c r="H103" s="91"/>
      <c r="I103" s="53"/>
      <c r="J103" s="91"/>
      <c r="K103" s="53"/>
      <c r="L103" s="92" t="s">
        <v>116</v>
      </c>
      <c r="M103" s="92"/>
      <c r="N103" s="92" t="s">
        <v>117</v>
      </c>
      <c r="O103" s="91"/>
      <c r="P103" s="55"/>
      <c r="Q103" s="91">
        <v>56</v>
      </c>
      <c r="R103" s="55"/>
      <c r="S103" s="91">
        <v>247</v>
      </c>
      <c r="T103" s="55"/>
      <c r="U103" s="91">
        <v>274</v>
      </c>
      <c r="V103" s="55"/>
      <c r="W103" s="91">
        <v>5784</v>
      </c>
      <c r="X103" s="55"/>
      <c r="Y103" s="91">
        <f>SUM(Q103:W103)</f>
        <v>6361</v>
      </c>
    </row>
    <row r="104" spans="2:25" s="68" customFormat="1" ht="12" customHeight="1">
      <c r="B104" s="103">
        <f>SUM(D104:J104)</f>
        <v>91664</v>
      </c>
      <c r="C104" s="103"/>
      <c r="D104" s="103">
        <f>D106+D108+D110</f>
        <v>8753</v>
      </c>
      <c r="E104" s="103"/>
      <c r="F104" s="103">
        <f>F106+F108+F110</f>
        <v>1447</v>
      </c>
      <c r="G104" s="103"/>
      <c r="H104" s="103">
        <f>H106+H108+H110</f>
        <v>437</v>
      </c>
      <c r="I104" s="103"/>
      <c r="J104" s="103">
        <f>J106+J108+J110</f>
        <v>81027</v>
      </c>
      <c r="K104" s="103"/>
      <c r="L104" s="79" t="s">
        <v>37</v>
      </c>
      <c r="M104" s="79" t="s">
        <v>118</v>
      </c>
      <c r="N104" s="79"/>
      <c r="O104" s="107"/>
      <c r="P104" s="108"/>
      <c r="Q104" s="103"/>
      <c r="R104" s="103"/>
      <c r="S104" s="103"/>
      <c r="T104" s="103"/>
      <c r="U104" s="103"/>
      <c r="V104" s="103"/>
      <c r="W104" s="103"/>
      <c r="X104" s="103"/>
      <c r="Y104" s="103"/>
    </row>
    <row r="105" spans="2:25" s="68" customFormat="1" ht="12" customHeight="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10"/>
      <c r="M105" s="110" t="s">
        <v>119</v>
      </c>
      <c r="N105" s="110"/>
      <c r="O105" s="107"/>
      <c r="P105" s="108"/>
      <c r="Q105" s="103"/>
      <c r="R105" s="103"/>
      <c r="S105" s="103"/>
      <c r="T105" s="103"/>
      <c r="U105" s="103"/>
      <c r="V105" s="103"/>
      <c r="W105" s="103"/>
      <c r="X105" s="103"/>
      <c r="Y105" s="103"/>
    </row>
    <row r="106" spans="2:25" s="93" customFormat="1" ht="12" customHeight="1">
      <c r="B106" s="87">
        <f>SUM(D106:J106)</f>
        <v>79443</v>
      </c>
      <c r="C106" s="87"/>
      <c r="D106" s="87">
        <v>1218</v>
      </c>
      <c r="E106" s="87"/>
      <c r="F106" s="87">
        <v>0</v>
      </c>
      <c r="G106" s="87"/>
      <c r="H106" s="87">
        <v>0</v>
      </c>
      <c r="I106" s="87"/>
      <c r="J106" s="87">
        <v>78225</v>
      </c>
      <c r="K106" s="87"/>
      <c r="L106" s="114" t="s">
        <v>120</v>
      </c>
      <c r="M106" s="113"/>
      <c r="N106" s="114" t="s">
        <v>121</v>
      </c>
      <c r="O106" s="115"/>
      <c r="P106" s="89"/>
      <c r="Q106" s="87"/>
      <c r="R106" s="87"/>
      <c r="S106" s="87"/>
      <c r="T106" s="87"/>
      <c r="U106" s="87"/>
      <c r="V106" s="87"/>
      <c r="W106" s="87"/>
      <c r="X106" s="87"/>
      <c r="Y106" s="87"/>
    </row>
    <row r="107" spans="2:25" s="93" customFormat="1" ht="12" customHeight="1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120"/>
      <c r="M107" s="127"/>
      <c r="N107" s="120" t="s">
        <v>122</v>
      </c>
      <c r="O107" s="115"/>
      <c r="P107" s="89"/>
      <c r="Q107" s="87"/>
      <c r="R107" s="87"/>
      <c r="S107" s="87"/>
      <c r="T107" s="87"/>
      <c r="U107" s="87"/>
      <c r="V107" s="87"/>
      <c r="W107" s="87"/>
      <c r="X107" s="87"/>
      <c r="Y107" s="87"/>
    </row>
    <row r="108" spans="2:25" s="93" customFormat="1" ht="12" customHeight="1">
      <c r="B108" s="87">
        <f>SUM(D108:J108)</f>
        <v>7140</v>
      </c>
      <c r="C108" s="87"/>
      <c r="D108" s="87">
        <v>6563</v>
      </c>
      <c r="E108" s="87"/>
      <c r="F108" s="87">
        <v>274</v>
      </c>
      <c r="G108" s="87"/>
      <c r="H108" s="87">
        <v>247</v>
      </c>
      <c r="I108" s="87"/>
      <c r="J108" s="87">
        <v>56</v>
      </c>
      <c r="K108" s="87"/>
      <c r="L108" s="114" t="s">
        <v>123</v>
      </c>
      <c r="M108" s="114"/>
      <c r="N108" s="114" t="s">
        <v>124</v>
      </c>
      <c r="O108" s="115"/>
      <c r="P108" s="89"/>
      <c r="Q108" s="87"/>
      <c r="R108" s="87"/>
      <c r="S108" s="87"/>
      <c r="T108" s="87"/>
      <c r="U108" s="87"/>
      <c r="V108" s="87"/>
      <c r="W108" s="87"/>
      <c r="X108" s="87"/>
      <c r="Y108" s="87"/>
    </row>
    <row r="109" spans="2:25" s="93" customFormat="1" ht="12" customHeight="1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114"/>
      <c r="M109" s="114"/>
      <c r="N109" s="120" t="s">
        <v>96</v>
      </c>
      <c r="O109" s="115"/>
      <c r="P109" s="89"/>
      <c r="Q109" s="87"/>
      <c r="R109" s="87"/>
      <c r="S109" s="87"/>
      <c r="T109" s="87"/>
      <c r="U109" s="87"/>
      <c r="V109" s="87"/>
      <c r="W109" s="87"/>
      <c r="X109" s="87"/>
      <c r="Y109" s="87"/>
    </row>
    <row r="110" spans="2:25" s="93" customFormat="1" ht="12" customHeight="1">
      <c r="B110" s="87">
        <f>SUM(D110:J110)</f>
        <v>5081</v>
      </c>
      <c r="C110" s="87"/>
      <c r="D110" s="87">
        <v>972</v>
      </c>
      <c r="E110" s="87"/>
      <c r="F110" s="87">
        <v>1173</v>
      </c>
      <c r="G110" s="87"/>
      <c r="H110" s="87">
        <v>190</v>
      </c>
      <c r="I110" s="87"/>
      <c r="J110" s="87">
        <v>2746</v>
      </c>
      <c r="K110" s="87"/>
      <c r="L110" s="114" t="s">
        <v>125</v>
      </c>
      <c r="M110" s="113"/>
      <c r="N110" s="114" t="s">
        <v>126</v>
      </c>
      <c r="O110" s="115"/>
      <c r="P110" s="89"/>
      <c r="Q110" s="87"/>
      <c r="R110" s="87"/>
      <c r="S110" s="87"/>
      <c r="T110" s="87"/>
      <c r="U110" s="87"/>
      <c r="V110" s="87"/>
      <c r="W110" s="87"/>
      <c r="X110" s="87"/>
      <c r="Y110" s="87"/>
    </row>
    <row r="111" spans="2:25" s="93" customFormat="1" ht="12" customHeight="1">
      <c r="B111" s="91"/>
      <c r="C111" s="55"/>
      <c r="D111" s="91"/>
      <c r="E111" s="53"/>
      <c r="F111" s="91"/>
      <c r="G111" s="53"/>
      <c r="H111" s="91"/>
      <c r="I111" s="53"/>
      <c r="J111" s="91"/>
      <c r="K111" s="53"/>
      <c r="L111" s="92"/>
      <c r="M111" s="92"/>
      <c r="N111" s="92" t="s">
        <v>122</v>
      </c>
      <c r="O111" s="91"/>
      <c r="P111" s="55"/>
      <c r="Q111" s="91"/>
      <c r="R111" s="55"/>
      <c r="S111" s="91"/>
      <c r="T111" s="55"/>
      <c r="U111" s="91"/>
      <c r="V111" s="55"/>
      <c r="W111" s="91"/>
      <c r="X111" s="55"/>
      <c r="Y111" s="91"/>
    </row>
    <row r="112" spans="2:25" s="68" customFormat="1" ht="12" customHeight="1">
      <c r="B112" s="103">
        <f>B113+B114+B115+B117+B118</f>
        <v>11370</v>
      </c>
      <c r="C112" s="103"/>
      <c r="D112" s="103">
        <f>D113+D114+D115+D117+D118</f>
        <v>52973</v>
      </c>
      <c r="E112" s="103"/>
      <c r="F112" s="103">
        <f>F113+F114+F115+F117+F118</f>
        <v>5528</v>
      </c>
      <c r="G112" s="103"/>
      <c r="H112" s="103">
        <f>H113+H114+H115+H117+H118</f>
        <v>9042</v>
      </c>
      <c r="I112" s="103"/>
      <c r="J112" s="103">
        <f>J113+J114+J115+J117+J118</f>
        <v>2428</v>
      </c>
      <c r="K112" s="103"/>
      <c r="L112" s="79" t="s">
        <v>38</v>
      </c>
      <c r="M112" s="79" t="s">
        <v>39</v>
      </c>
      <c r="N112" s="79"/>
      <c r="O112" s="107"/>
      <c r="P112" s="108"/>
      <c r="Q112" s="103">
        <f>Q113+Q114+Q115+Q117+Q118</f>
        <v>5405</v>
      </c>
      <c r="R112" s="103"/>
      <c r="S112" s="103">
        <f>S113+S114+S115+S117+S118</f>
        <v>15351</v>
      </c>
      <c r="T112" s="103"/>
      <c r="U112" s="103">
        <f>U113+U114+U115+U117+U118</f>
        <v>39577</v>
      </c>
      <c r="V112" s="103"/>
      <c r="W112" s="103">
        <f>W113+W114+W115+W117+W118</f>
        <v>4489</v>
      </c>
      <c r="X112" s="103"/>
      <c r="Y112" s="103">
        <f>Y113+Y114+Y115+Y117+Y118</f>
        <v>6221</v>
      </c>
    </row>
    <row r="113" spans="2:25" s="93" customFormat="1" ht="12" customHeight="1">
      <c r="B113" s="87">
        <f>SUM(D113:J113)</f>
        <v>172</v>
      </c>
      <c r="C113" s="87"/>
      <c r="D113" s="87">
        <v>18</v>
      </c>
      <c r="E113" s="87"/>
      <c r="F113" s="87">
        <v>68</v>
      </c>
      <c r="G113" s="87"/>
      <c r="H113" s="87">
        <v>82</v>
      </c>
      <c r="I113" s="87"/>
      <c r="J113" s="87">
        <v>4</v>
      </c>
      <c r="K113" s="87"/>
      <c r="L113" s="114" t="s">
        <v>127</v>
      </c>
      <c r="M113" s="113"/>
      <c r="N113" s="114" t="s">
        <v>128</v>
      </c>
      <c r="O113" s="115"/>
      <c r="P113" s="89"/>
      <c r="Q113" s="87">
        <v>0</v>
      </c>
      <c r="R113" s="87"/>
      <c r="S113" s="87">
        <v>0</v>
      </c>
      <c r="T113" s="87"/>
      <c r="U113" s="87">
        <v>0</v>
      </c>
      <c r="V113" s="87"/>
      <c r="W113" s="87">
        <v>0</v>
      </c>
      <c r="X113" s="87"/>
      <c r="Y113" s="87">
        <v>0</v>
      </c>
    </row>
    <row r="114" spans="2:25" s="93" customFormat="1" ht="12" customHeight="1">
      <c r="B114" s="87">
        <v>0</v>
      </c>
      <c r="C114" s="87"/>
      <c r="D114" s="87">
        <v>0</v>
      </c>
      <c r="E114" s="87"/>
      <c r="F114" s="87">
        <v>0</v>
      </c>
      <c r="G114" s="87"/>
      <c r="H114" s="87">
        <v>0</v>
      </c>
      <c r="I114" s="87"/>
      <c r="J114" s="87">
        <v>0</v>
      </c>
      <c r="K114" s="87"/>
      <c r="L114" s="114" t="s">
        <v>129</v>
      </c>
      <c r="M114" s="113"/>
      <c r="N114" s="114" t="s">
        <v>130</v>
      </c>
      <c r="O114" s="115"/>
      <c r="P114" s="89"/>
      <c r="Q114" s="87">
        <v>3</v>
      </c>
      <c r="R114" s="87"/>
      <c r="S114" s="87">
        <v>75</v>
      </c>
      <c r="T114" s="87"/>
      <c r="U114" s="87">
        <v>38</v>
      </c>
      <c r="V114" s="87"/>
      <c r="W114" s="87">
        <v>12</v>
      </c>
      <c r="X114" s="87"/>
      <c r="Y114" s="87">
        <f>SUM(Q114:W114)</f>
        <v>128</v>
      </c>
    </row>
    <row r="115" spans="2:24" s="93" customFormat="1" ht="12" customHeight="1">
      <c r="B115" s="55"/>
      <c r="C115" s="87"/>
      <c r="D115" s="87">
        <v>45283</v>
      </c>
      <c r="E115" s="87"/>
      <c r="F115" s="87">
        <v>3485</v>
      </c>
      <c r="G115" s="87"/>
      <c r="H115" s="87">
        <v>7516</v>
      </c>
      <c r="I115" s="87"/>
      <c r="J115" s="87">
        <v>2317</v>
      </c>
      <c r="K115" s="87"/>
      <c r="L115" s="114" t="s">
        <v>131</v>
      </c>
      <c r="M115" s="113"/>
      <c r="N115" s="114" t="s">
        <v>132</v>
      </c>
      <c r="O115" s="115"/>
      <c r="P115" s="89"/>
      <c r="Q115" s="87">
        <v>4207</v>
      </c>
      <c r="R115" s="87"/>
      <c r="S115" s="87">
        <v>13835</v>
      </c>
      <c r="T115" s="87"/>
      <c r="U115" s="87">
        <v>37916</v>
      </c>
      <c r="V115" s="87"/>
      <c r="W115" s="87">
        <v>2643</v>
      </c>
      <c r="X115" s="87"/>
    </row>
    <row r="116" spans="2:25" s="93" customFormat="1" ht="12" customHeight="1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114"/>
      <c r="M116" s="113"/>
      <c r="N116" s="120" t="s">
        <v>133</v>
      </c>
      <c r="O116" s="115"/>
      <c r="P116" s="89"/>
      <c r="Q116" s="87"/>
      <c r="R116" s="87"/>
      <c r="S116" s="87"/>
      <c r="T116" s="87"/>
      <c r="U116" s="87"/>
      <c r="V116" s="87"/>
      <c r="W116" s="87"/>
      <c r="X116" s="87"/>
      <c r="Y116" s="87">
        <v>0</v>
      </c>
    </row>
    <row r="117" spans="2:25" s="93" customFormat="1" ht="12" customHeight="1">
      <c r="B117" s="87">
        <f>SUM(D117:J117)</f>
        <v>803</v>
      </c>
      <c r="C117" s="87"/>
      <c r="D117" s="87">
        <v>700</v>
      </c>
      <c r="E117" s="87"/>
      <c r="F117" s="87">
        <v>73</v>
      </c>
      <c r="G117" s="87"/>
      <c r="H117" s="87">
        <v>30</v>
      </c>
      <c r="I117" s="87"/>
      <c r="J117" s="87">
        <v>0</v>
      </c>
      <c r="K117" s="87"/>
      <c r="L117" s="114" t="s">
        <v>134</v>
      </c>
      <c r="M117" s="114"/>
      <c r="N117" s="114" t="s">
        <v>135</v>
      </c>
      <c r="O117" s="115"/>
      <c r="P117" s="89"/>
      <c r="Q117" s="87">
        <v>713</v>
      </c>
      <c r="R117" s="87"/>
      <c r="S117" s="87">
        <v>37</v>
      </c>
      <c r="T117" s="87"/>
      <c r="U117" s="87">
        <v>748</v>
      </c>
      <c r="V117" s="87"/>
      <c r="W117" s="87">
        <v>137</v>
      </c>
      <c r="X117" s="87"/>
      <c r="Y117" s="87">
        <f>SUM(Q117:W117)</f>
        <v>1635</v>
      </c>
    </row>
    <row r="118" spans="2:25" s="93" customFormat="1" ht="12" customHeight="1">
      <c r="B118" s="87">
        <f>SUM(D118:J118)</f>
        <v>10395</v>
      </c>
      <c r="C118" s="87"/>
      <c r="D118" s="87">
        <v>6972</v>
      </c>
      <c r="E118" s="87"/>
      <c r="F118" s="87">
        <v>1902</v>
      </c>
      <c r="G118" s="87"/>
      <c r="H118" s="87">
        <v>1414</v>
      </c>
      <c r="I118" s="87"/>
      <c r="J118" s="87">
        <v>107</v>
      </c>
      <c r="K118" s="87"/>
      <c r="L118" s="114" t="s">
        <v>136</v>
      </c>
      <c r="M118" s="114"/>
      <c r="N118" s="114" t="s">
        <v>137</v>
      </c>
      <c r="O118" s="115"/>
      <c r="P118" s="89"/>
      <c r="Q118" s="87">
        <v>482</v>
      </c>
      <c r="R118" s="87"/>
      <c r="S118" s="87">
        <v>1404</v>
      </c>
      <c r="T118" s="87"/>
      <c r="U118" s="87">
        <v>875</v>
      </c>
      <c r="V118" s="87"/>
      <c r="W118" s="87">
        <v>1697</v>
      </c>
      <c r="X118" s="87"/>
      <c r="Y118" s="87">
        <f>SUM(Q118:W118)</f>
        <v>4458</v>
      </c>
    </row>
    <row r="119" spans="2:25" s="124" customFormat="1" ht="12" customHeight="1">
      <c r="B119" s="98">
        <f>SUM(D119:J119)</f>
        <v>164506</v>
      </c>
      <c r="C119" s="98"/>
      <c r="D119" s="98">
        <f>W95+W97+W101+W104+W112-D104-D112</f>
        <v>36643</v>
      </c>
      <c r="E119" s="98"/>
      <c r="F119" s="98">
        <f>U95+U97+U101+U104+U112-F104-F112</f>
        <v>85959</v>
      </c>
      <c r="G119" s="98"/>
      <c r="H119" s="98">
        <f>S95+S97+S101+S104+S112-H104-H112</f>
        <v>28790</v>
      </c>
      <c r="I119" s="98"/>
      <c r="J119" s="98">
        <f>Q95+Q97+Q101+Q104+Q112-J104-J112</f>
        <v>13114</v>
      </c>
      <c r="K119" s="98"/>
      <c r="L119" s="121" t="s">
        <v>40</v>
      </c>
      <c r="M119" s="121" t="s">
        <v>41</v>
      </c>
      <c r="N119" s="121"/>
      <c r="O119" s="123"/>
      <c r="P119" s="102"/>
      <c r="Q119" s="98"/>
      <c r="R119" s="98"/>
      <c r="S119" s="98"/>
      <c r="T119" s="98"/>
      <c r="U119" s="98"/>
      <c r="V119" s="98"/>
      <c r="W119" s="98"/>
      <c r="X119" s="98"/>
      <c r="Y119" s="98"/>
    </row>
    <row r="120" spans="2:56" s="67" customFormat="1" ht="12" customHeight="1" thickBot="1">
      <c r="B120" s="63">
        <f>SUM(D120:J120)</f>
        <v>152459</v>
      </c>
      <c r="C120" s="64"/>
      <c r="D120" s="63">
        <f>W96+W97+W101+W104+W112-D104-D112</f>
        <v>32365</v>
      </c>
      <c r="E120" s="64"/>
      <c r="F120" s="63">
        <f>U96+U97+U101+U104+U112-F104-F112</f>
        <v>81744</v>
      </c>
      <c r="G120" s="64"/>
      <c r="H120" s="63">
        <f>S96+S97+S101+S104+S112-H104-H112</f>
        <v>25466</v>
      </c>
      <c r="I120" s="64"/>
      <c r="J120" s="63">
        <f>Q96+Q97+Q101+Q104+Q112-J104-J112</f>
        <v>12884</v>
      </c>
      <c r="K120" s="64"/>
      <c r="L120" s="65" t="s">
        <v>42</v>
      </c>
      <c r="M120" s="65" t="s">
        <v>43</v>
      </c>
      <c r="N120" s="65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</row>
    <row r="121" spans="2:25" s="68" customFormat="1" ht="21" customHeight="1">
      <c r="B121" s="15" t="s">
        <v>26</v>
      </c>
      <c r="C121" s="15"/>
      <c r="D121" s="17"/>
      <c r="E121" s="18"/>
      <c r="F121" s="18"/>
      <c r="G121" s="18"/>
      <c r="H121" s="18"/>
      <c r="I121" s="18"/>
      <c r="J121" s="18"/>
      <c r="K121" s="18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2:25" s="68" customFormat="1" ht="3.75" customHeight="1">
      <c r="B122" s="20"/>
      <c r="C122" s="20"/>
      <c r="D122" s="20"/>
      <c r="E122" s="20"/>
      <c r="F122" s="20"/>
      <c r="G122" s="20"/>
      <c r="H122" s="20"/>
      <c r="I122" s="20"/>
      <c r="J122" s="20"/>
      <c r="K122" s="21"/>
      <c r="L122" s="22"/>
      <c r="M122" s="23"/>
      <c r="N122" s="24"/>
      <c r="O122" s="24"/>
      <c r="P122" s="25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s="68" customFormat="1" ht="12.75">
      <c r="B123" s="26" t="s">
        <v>7</v>
      </c>
      <c r="C123" s="27"/>
      <c r="D123" s="27"/>
      <c r="E123" s="27"/>
      <c r="F123" s="27"/>
      <c r="G123" s="27"/>
      <c r="H123" s="27"/>
      <c r="I123" s="27"/>
      <c r="J123" s="27"/>
      <c r="K123" s="21"/>
      <c r="L123" s="28" t="s">
        <v>6</v>
      </c>
      <c r="M123" s="29"/>
      <c r="N123" s="30" t="s">
        <v>72</v>
      </c>
      <c r="O123" s="30"/>
      <c r="P123" s="31"/>
      <c r="Q123" s="26" t="s">
        <v>16</v>
      </c>
      <c r="R123" s="27"/>
      <c r="S123" s="27"/>
      <c r="T123" s="27"/>
      <c r="U123" s="27"/>
      <c r="V123" s="27"/>
      <c r="W123" s="27"/>
      <c r="X123" s="27"/>
      <c r="Y123" s="26"/>
    </row>
    <row r="124" spans="2:25" s="68" customFormat="1" ht="2.25" customHeight="1">
      <c r="B124" s="32"/>
      <c r="C124" s="32"/>
      <c r="D124" s="32"/>
      <c r="E124" s="32"/>
      <c r="F124" s="32"/>
      <c r="G124" s="32"/>
      <c r="H124" s="32"/>
      <c r="I124" s="32"/>
      <c r="J124" s="32"/>
      <c r="K124" s="33"/>
      <c r="L124" s="27"/>
      <c r="M124" s="32"/>
      <c r="N124" s="27"/>
      <c r="O124" s="27"/>
      <c r="P124" s="31"/>
      <c r="Q124" s="31"/>
      <c r="R124" s="31"/>
      <c r="S124" s="31"/>
      <c r="T124" s="31"/>
      <c r="U124" s="31"/>
      <c r="V124" s="31"/>
      <c r="W124" s="31"/>
      <c r="X124" s="31"/>
      <c r="Y124" s="31"/>
    </row>
    <row r="125" spans="2:25" s="68" customFormat="1" ht="12.75">
      <c r="B125" s="34" t="s">
        <v>8</v>
      </c>
      <c r="C125" s="21"/>
      <c r="D125" s="35" t="s">
        <v>180</v>
      </c>
      <c r="E125" s="21"/>
      <c r="F125" s="35" t="s">
        <v>181</v>
      </c>
      <c r="G125" s="21"/>
      <c r="H125" s="35" t="s">
        <v>182</v>
      </c>
      <c r="I125" s="21"/>
      <c r="J125" s="35" t="s">
        <v>183</v>
      </c>
      <c r="K125" s="21"/>
      <c r="L125" s="34"/>
      <c r="M125" s="36"/>
      <c r="N125" s="34" t="s">
        <v>73</v>
      </c>
      <c r="O125" s="34"/>
      <c r="P125" s="31"/>
      <c r="Q125" s="35" t="s">
        <v>183</v>
      </c>
      <c r="R125" s="21"/>
      <c r="S125" s="35" t="s">
        <v>182</v>
      </c>
      <c r="T125" s="21"/>
      <c r="U125" s="35" t="s">
        <v>181</v>
      </c>
      <c r="V125" s="21"/>
      <c r="W125" s="35" t="s">
        <v>180</v>
      </c>
      <c r="X125" s="21"/>
      <c r="Y125" s="34" t="s">
        <v>8</v>
      </c>
    </row>
    <row r="126" spans="2:25" s="68" customFormat="1" ht="2.25" customHeight="1">
      <c r="B126" s="36"/>
      <c r="C126" s="21"/>
      <c r="D126" s="21"/>
      <c r="E126" s="21"/>
      <c r="F126" s="21"/>
      <c r="G126" s="21"/>
      <c r="H126" s="21"/>
      <c r="I126" s="21"/>
      <c r="J126" s="21"/>
      <c r="K126" s="21"/>
      <c r="L126" s="34"/>
      <c r="M126" s="36"/>
      <c r="N126" s="34"/>
      <c r="O126" s="34"/>
      <c r="P126" s="37"/>
      <c r="Q126" s="21"/>
      <c r="R126" s="21"/>
      <c r="S126" s="21"/>
      <c r="T126" s="21"/>
      <c r="U126" s="21"/>
      <c r="V126" s="21"/>
      <c r="W126" s="21"/>
      <c r="X126" s="21"/>
      <c r="Y126" s="36"/>
    </row>
    <row r="127" spans="2:25" s="68" customFormat="1" ht="12.75">
      <c r="B127" s="38" t="s">
        <v>9</v>
      </c>
      <c r="C127" s="21"/>
      <c r="D127" s="39" t="s">
        <v>9</v>
      </c>
      <c r="E127" s="40"/>
      <c r="F127" s="39" t="s">
        <v>187</v>
      </c>
      <c r="G127" s="21"/>
      <c r="H127" s="41" t="s">
        <v>190</v>
      </c>
      <c r="I127" s="21"/>
      <c r="J127" s="35" t="s">
        <v>193</v>
      </c>
      <c r="K127" s="21"/>
      <c r="L127" s="34"/>
      <c r="M127" s="36"/>
      <c r="N127" s="34"/>
      <c r="O127" s="34"/>
      <c r="P127" s="37"/>
      <c r="Q127" s="35" t="s">
        <v>193</v>
      </c>
      <c r="R127" s="21"/>
      <c r="S127" s="41" t="s">
        <v>190</v>
      </c>
      <c r="T127" s="40"/>
      <c r="U127" s="39" t="s">
        <v>187</v>
      </c>
      <c r="V127" s="21"/>
      <c r="W127" s="39" t="s">
        <v>9</v>
      </c>
      <c r="X127" s="21"/>
      <c r="Y127" s="38" t="s">
        <v>9</v>
      </c>
    </row>
    <row r="128" spans="2:25" s="68" customFormat="1" ht="12.75">
      <c r="B128" s="42" t="s">
        <v>195</v>
      </c>
      <c r="C128" s="40"/>
      <c r="D128" s="39" t="s">
        <v>186</v>
      </c>
      <c r="E128" s="40"/>
      <c r="F128" s="39" t="s">
        <v>188</v>
      </c>
      <c r="G128" s="40"/>
      <c r="H128" s="41" t="s">
        <v>191</v>
      </c>
      <c r="I128" s="21"/>
      <c r="J128" s="39" t="s">
        <v>213</v>
      </c>
      <c r="K128" s="21"/>
      <c r="L128" s="30"/>
      <c r="M128" s="43"/>
      <c r="N128" s="30"/>
      <c r="O128" s="30"/>
      <c r="P128" s="44"/>
      <c r="Q128" s="39" t="s">
        <v>213</v>
      </c>
      <c r="R128" s="40"/>
      <c r="S128" s="39" t="s">
        <v>191</v>
      </c>
      <c r="T128" s="40"/>
      <c r="U128" s="39" t="s">
        <v>188</v>
      </c>
      <c r="V128" s="40"/>
      <c r="W128" s="39" t="s">
        <v>186</v>
      </c>
      <c r="X128" s="21"/>
      <c r="Y128" s="42" t="s">
        <v>195</v>
      </c>
    </row>
    <row r="129" spans="2:25" s="68" customFormat="1" ht="12" customHeight="1">
      <c r="B129" s="42" t="s">
        <v>194</v>
      </c>
      <c r="C129" s="40"/>
      <c r="D129" s="39" t="s">
        <v>184</v>
      </c>
      <c r="E129" s="40"/>
      <c r="F129" s="39" t="s">
        <v>189</v>
      </c>
      <c r="G129" s="40"/>
      <c r="H129" s="41" t="s">
        <v>185</v>
      </c>
      <c r="I129" s="21"/>
      <c r="J129" s="39" t="s">
        <v>192</v>
      </c>
      <c r="K129" s="21"/>
      <c r="L129" s="30"/>
      <c r="M129" s="43"/>
      <c r="N129" s="30"/>
      <c r="O129" s="30"/>
      <c r="P129" s="44"/>
      <c r="Q129" s="39" t="s">
        <v>192</v>
      </c>
      <c r="R129" s="40"/>
      <c r="S129" s="39" t="s">
        <v>185</v>
      </c>
      <c r="T129" s="40"/>
      <c r="U129" s="39" t="s">
        <v>189</v>
      </c>
      <c r="V129" s="40"/>
      <c r="W129" s="39" t="s">
        <v>184</v>
      </c>
      <c r="X129" s="21"/>
      <c r="Y129" s="42" t="s">
        <v>194</v>
      </c>
    </row>
    <row r="130" spans="2:25" s="68" customFormat="1" ht="2.25" customHeight="1">
      <c r="B130" s="45"/>
      <c r="C130" s="46"/>
      <c r="D130" s="47"/>
      <c r="E130" s="46"/>
      <c r="F130" s="47"/>
      <c r="G130" s="46"/>
      <c r="H130" s="47"/>
      <c r="I130" s="46"/>
      <c r="J130" s="47"/>
      <c r="K130" s="46"/>
      <c r="L130" s="48"/>
      <c r="M130" s="48"/>
      <c r="N130" s="48"/>
      <c r="O130" s="48"/>
      <c r="P130" s="48"/>
      <c r="Q130" s="45"/>
      <c r="R130" s="46"/>
      <c r="S130" s="47"/>
      <c r="T130" s="46"/>
      <c r="U130" s="47"/>
      <c r="V130" s="46"/>
      <c r="W130" s="47"/>
      <c r="X130" s="46"/>
      <c r="Y130" s="47"/>
    </row>
    <row r="131" spans="2:25" s="37" customFormat="1" ht="12" customHeight="1"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11" t="s">
        <v>40</v>
      </c>
      <c r="M131" s="111" t="s">
        <v>41</v>
      </c>
      <c r="N131" s="105"/>
      <c r="O131" s="107"/>
      <c r="P131" s="108"/>
      <c r="Q131" s="103">
        <f>J119</f>
        <v>13114</v>
      </c>
      <c r="R131" s="103"/>
      <c r="S131" s="103">
        <f>H119</f>
        <v>28790</v>
      </c>
      <c r="T131" s="103"/>
      <c r="U131" s="103">
        <f>F119</f>
        <v>85959</v>
      </c>
      <c r="V131" s="103"/>
      <c r="W131" s="103">
        <f>D119</f>
        <v>36643</v>
      </c>
      <c r="X131" s="103"/>
      <c r="Y131" s="103">
        <f>SUM(Q131:W131)</f>
        <v>164506</v>
      </c>
    </row>
    <row r="132" spans="2:25" s="77" customFormat="1" ht="12" customHeight="1">
      <c r="B132" s="72"/>
      <c r="C132" s="73"/>
      <c r="D132" s="72"/>
      <c r="E132" s="74"/>
      <c r="F132" s="72"/>
      <c r="G132" s="74"/>
      <c r="H132" s="72"/>
      <c r="I132" s="74"/>
      <c r="J132" s="72"/>
      <c r="K132" s="74"/>
      <c r="L132" s="76" t="s">
        <v>42</v>
      </c>
      <c r="M132" s="76" t="s">
        <v>43</v>
      </c>
      <c r="N132" s="109"/>
      <c r="O132" s="72"/>
      <c r="P132" s="73"/>
      <c r="Q132" s="72">
        <f>J120</f>
        <v>12884</v>
      </c>
      <c r="R132" s="73"/>
      <c r="S132" s="72">
        <f>H120</f>
        <v>25466</v>
      </c>
      <c r="T132" s="73"/>
      <c r="U132" s="72">
        <f>F120</f>
        <v>81744</v>
      </c>
      <c r="V132" s="73"/>
      <c r="W132" s="72">
        <f>D120</f>
        <v>32365</v>
      </c>
      <c r="X132" s="73"/>
      <c r="Y132" s="72">
        <f>SUM(Q132:W132)</f>
        <v>152459</v>
      </c>
    </row>
    <row r="133" spans="2:25" s="44" customFormat="1" ht="12" customHeight="1">
      <c r="B133" s="103">
        <f>SUM(D133:J133)</f>
        <v>78134</v>
      </c>
      <c r="C133" s="103"/>
      <c r="D133" s="103">
        <f>D134+D141</f>
        <v>2323</v>
      </c>
      <c r="E133" s="103"/>
      <c r="F133" s="103">
        <f>F134+F141</f>
        <v>66203</v>
      </c>
      <c r="G133" s="103"/>
      <c r="H133" s="103">
        <f>H134+H141</f>
        <v>7106</v>
      </c>
      <c r="I133" s="103"/>
      <c r="J133" s="103">
        <f>J134+J141</f>
        <v>2502</v>
      </c>
      <c r="K133" s="103"/>
      <c r="L133" s="79" t="s">
        <v>44</v>
      </c>
      <c r="M133" s="79" t="s">
        <v>45</v>
      </c>
      <c r="N133" s="79"/>
      <c r="O133" s="107"/>
      <c r="P133" s="108"/>
      <c r="Q133" s="103"/>
      <c r="R133" s="103"/>
      <c r="S133" s="103"/>
      <c r="T133" s="103"/>
      <c r="U133" s="103"/>
      <c r="V133" s="103"/>
      <c r="W133" s="103"/>
      <c r="X133" s="103"/>
      <c r="Y133" s="103"/>
    </row>
    <row r="134" spans="2:25" s="44" customFormat="1" ht="12" customHeight="1">
      <c r="B134" s="103">
        <f>SUM(D134:J134)</f>
        <v>48958</v>
      </c>
      <c r="C134" s="103"/>
      <c r="D134" s="103">
        <f>D135+D137+D139</f>
        <v>1333</v>
      </c>
      <c r="E134" s="103"/>
      <c r="F134" s="103">
        <f>F135+F137+F139</f>
        <v>41952</v>
      </c>
      <c r="G134" s="103"/>
      <c r="H134" s="103">
        <f>H135+H137+H139</f>
        <v>3201</v>
      </c>
      <c r="I134" s="103"/>
      <c r="J134" s="103">
        <f>J135+J137+J139</f>
        <v>2472</v>
      </c>
      <c r="K134" s="103"/>
      <c r="L134" s="111" t="s">
        <v>138</v>
      </c>
      <c r="M134" s="111"/>
      <c r="N134" s="105" t="s">
        <v>139</v>
      </c>
      <c r="O134" s="107"/>
      <c r="P134" s="108"/>
      <c r="Q134" s="103"/>
      <c r="R134" s="103"/>
      <c r="S134" s="103"/>
      <c r="T134" s="103"/>
      <c r="U134" s="103"/>
      <c r="V134" s="103"/>
      <c r="W134" s="103"/>
      <c r="X134" s="103"/>
      <c r="Y134" s="103"/>
    </row>
    <row r="135" spans="2:25" s="116" customFormat="1" ht="12" customHeight="1">
      <c r="B135" s="87">
        <f>SUM(D135:J135)</f>
        <v>60</v>
      </c>
      <c r="C135" s="87"/>
      <c r="D135" s="87">
        <v>0</v>
      </c>
      <c r="E135" s="87"/>
      <c r="F135" s="87">
        <v>0</v>
      </c>
      <c r="G135" s="87"/>
      <c r="H135" s="87">
        <v>0</v>
      </c>
      <c r="I135" s="87"/>
      <c r="J135" s="87">
        <v>60</v>
      </c>
      <c r="K135" s="87"/>
      <c r="L135" s="114" t="s">
        <v>140</v>
      </c>
      <c r="M135" s="114"/>
      <c r="N135" s="114" t="s">
        <v>141</v>
      </c>
      <c r="O135" s="115"/>
      <c r="P135" s="89"/>
      <c r="Q135" s="87"/>
      <c r="R135" s="87"/>
      <c r="S135" s="87"/>
      <c r="T135" s="87"/>
      <c r="U135" s="87"/>
      <c r="V135" s="87"/>
      <c r="W135" s="87"/>
      <c r="X135" s="87"/>
      <c r="Y135" s="87"/>
    </row>
    <row r="136" spans="2:25" s="93" customFormat="1" ht="12" customHeight="1"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114"/>
      <c r="M136" s="114"/>
      <c r="N136" s="114" t="s">
        <v>142</v>
      </c>
      <c r="O136" s="115"/>
      <c r="P136" s="89"/>
      <c r="Q136" s="87"/>
      <c r="R136" s="87"/>
      <c r="S136" s="87"/>
      <c r="T136" s="87"/>
      <c r="U136" s="87"/>
      <c r="V136" s="87"/>
      <c r="W136" s="87"/>
      <c r="X136" s="87"/>
      <c r="Y136" s="87"/>
    </row>
    <row r="137" spans="2:25" s="93" customFormat="1" ht="12" customHeight="1">
      <c r="B137" s="87">
        <f>SUM(D137:J137)</f>
        <v>1233</v>
      </c>
      <c r="C137" s="87"/>
      <c r="D137" s="87">
        <v>0</v>
      </c>
      <c r="E137" s="87"/>
      <c r="F137" s="87">
        <v>0</v>
      </c>
      <c r="G137" s="87"/>
      <c r="H137" s="87">
        <v>0</v>
      </c>
      <c r="I137" s="87"/>
      <c r="J137" s="87">
        <v>1233</v>
      </c>
      <c r="K137" s="87"/>
      <c r="L137" s="114" t="s">
        <v>143</v>
      </c>
      <c r="M137" s="113"/>
      <c r="N137" s="114" t="s">
        <v>144</v>
      </c>
      <c r="O137" s="115"/>
      <c r="P137" s="89"/>
      <c r="Q137" s="87"/>
      <c r="R137" s="87"/>
      <c r="S137" s="87"/>
      <c r="T137" s="87"/>
      <c r="U137" s="87"/>
      <c r="V137" s="87"/>
      <c r="W137" s="87"/>
      <c r="X137" s="87"/>
      <c r="Y137" s="87"/>
    </row>
    <row r="138" spans="2:56" s="56" customFormat="1" ht="12" customHeight="1"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114"/>
      <c r="M138" s="113"/>
      <c r="N138" s="114" t="s">
        <v>145</v>
      </c>
      <c r="O138" s="115"/>
      <c r="P138" s="89"/>
      <c r="Q138" s="87"/>
      <c r="R138" s="87"/>
      <c r="S138" s="87"/>
      <c r="T138" s="87"/>
      <c r="U138" s="87"/>
      <c r="V138" s="87"/>
      <c r="W138" s="87"/>
      <c r="X138" s="87"/>
      <c r="Y138" s="87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</row>
    <row r="139" spans="2:25" s="93" customFormat="1" ht="12" customHeight="1">
      <c r="B139" s="87">
        <f>SUM(D139:J139)</f>
        <v>47665</v>
      </c>
      <c r="C139" s="87"/>
      <c r="D139" s="87">
        <v>1333</v>
      </c>
      <c r="E139" s="87"/>
      <c r="F139" s="87">
        <v>41952</v>
      </c>
      <c r="G139" s="87"/>
      <c r="H139" s="87">
        <v>3201</v>
      </c>
      <c r="I139" s="87"/>
      <c r="J139" s="87">
        <v>1179</v>
      </c>
      <c r="K139" s="87"/>
      <c r="L139" s="114" t="s">
        <v>146</v>
      </c>
      <c r="M139" s="113"/>
      <c r="N139" s="114" t="s">
        <v>147</v>
      </c>
      <c r="O139" s="115"/>
      <c r="P139" s="89"/>
      <c r="Q139" s="87"/>
      <c r="R139" s="87"/>
      <c r="S139" s="87"/>
      <c r="T139" s="87"/>
      <c r="U139" s="87"/>
      <c r="V139" s="87"/>
      <c r="W139" s="87"/>
      <c r="X139" s="87"/>
      <c r="Y139" s="87"/>
    </row>
    <row r="140" spans="2:25" s="93" customFormat="1" ht="12" customHeight="1"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114"/>
      <c r="M140" s="113"/>
      <c r="N140" s="114" t="s">
        <v>148</v>
      </c>
      <c r="O140" s="115"/>
      <c r="P140" s="89"/>
      <c r="Q140" s="87"/>
      <c r="R140" s="87"/>
      <c r="S140" s="87"/>
      <c r="T140" s="87"/>
      <c r="U140" s="87"/>
      <c r="V140" s="87"/>
      <c r="W140" s="87"/>
      <c r="X140" s="87"/>
      <c r="Y140" s="87"/>
    </row>
    <row r="141" spans="2:25" s="68" customFormat="1" ht="12" customHeight="1">
      <c r="B141" s="103">
        <f>SUM(D141:J141)</f>
        <v>29176</v>
      </c>
      <c r="C141" s="103"/>
      <c r="D141" s="103">
        <v>990</v>
      </c>
      <c r="E141" s="103"/>
      <c r="F141" s="103">
        <v>24251</v>
      </c>
      <c r="G141" s="103"/>
      <c r="H141" s="103">
        <v>3905</v>
      </c>
      <c r="I141" s="103"/>
      <c r="J141" s="103">
        <v>30</v>
      </c>
      <c r="K141" s="103"/>
      <c r="L141" s="111" t="s">
        <v>149</v>
      </c>
      <c r="M141" s="105"/>
      <c r="N141" s="111" t="s">
        <v>150</v>
      </c>
      <c r="O141" s="107"/>
      <c r="P141" s="108"/>
      <c r="Q141" s="103"/>
      <c r="R141" s="103"/>
      <c r="S141" s="103"/>
      <c r="T141" s="103"/>
      <c r="U141" s="103"/>
      <c r="V141" s="103"/>
      <c r="W141" s="103"/>
      <c r="X141" s="103"/>
      <c r="Y141" s="103"/>
    </row>
    <row r="142" spans="2:25" s="68" customFormat="1" ht="12" customHeight="1"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11"/>
      <c r="M142" s="105"/>
      <c r="N142" s="111" t="s">
        <v>151</v>
      </c>
      <c r="O142" s="107"/>
      <c r="P142" s="108"/>
      <c r="Q142" s="103"/>
      <c r="R142" s="103"/>
      <c r="S142" s="103"/>
      <c r="T142" s="103"/>
      <c r="U142" s="103"/>
      <c r="V142" s="103"/>
      <c r="W142" s="103"/>
      <c r="X142" s="103"/>
      <c r="Y142" s="103"/>
    </row>
    <row r="143" spans="2:25" s="68" customFormat="1" ht="12" customHeight="1">
      <c r="B143" s="98">
        <f>SUM(D143:J143)</f>
        <v>86372</v>
      </c>
      <c r="C143" s="98"/>
      <c r="D143" s="98">
        <f>W131-D133</f>
        <v>34320</v>
      </c>
      <c r="E143" s="98"/>
      <c r="F143" s="98">
        <f>U131-F133</f>
        <v>19756</v>
      </c>
      <c r="G143" s="98"/>
      <c r="H143" s="98">
        <f>S131-H133</f>
        <v>21684</v>
      </c>
      <c r="I143" s="98"/>
      <c r="J143" s="98">
        <f>Q131-J133</f>
        <v>10612</v>
      </c>
      <c r="K143" s="98"/>
      <c r="L143" s="121" t="s">
        <v>46</v>
      </c>
      <c r="M143" s="121" t="s">
        <v>47</v>
      </c>
      <c r="N143" s="121"/>
      <c r="O143" s="107"/>
      <c r="P143" s="108"/>
      <c r="Q143" s="103"/>
      <c r="R143" s="103"/>
      <c r="S143" s="103"/>
      <c r="T143" s="103"/>
      <c r="U143" s="103"/>
      <c r="V143" s="103"/>
      <c r="W143" s="103"/>
      <c r="X143" s="103"/>
      <c r="Y143" s="103"/>
    </row>
    <row r="144" spans="2:56" s="67" customFormat="1" ht="12" customHeight="1" thickBot="1">
      <c r="B144" s="63">
        <f>SUM(D144:J144)</f>
        <v>74325</v>
      </c>
      <c r="C144" s="64"/>
      <c r="D144" s="63">
        <f>W132-D133</f>
        <v>30042</v>
      </c>
      <c r="E144" s="64"/>
      <c r="F144" s="63">
        <f>U132-F133</f>
        <v>15541</v>
      </c>
      <c r="G144" s="64"/>
      <c r="H144" s="63">
        <f>S132-H133</f>
        <v>18360</v>
      </c>
      <c r="I144" s="64"/>
      <c r="J144" s="63">
        <f>Q132-J133</f>
        <v>10382</v>
      </c>
      <c r="K144" s="64"/>
      <c r="L144" s="65" t="s">
        <v>48</v>
      </c>
      <c r="M144" s="65" t="s">
        <v>49</v>
      </c>
      <c r="N144" s="65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</row>
    <row r="145" spans="2:25" s="68" customFormat="1" ht="21" customHeight="1">
      <c r="B145" s="15" t="s">
        <v>172</v>
      </c>
      <c r="C145" s="15"/>
      <c r="D145" s="17"/>
      <c r="E145" s="18"/>
      <c r="F145" s="18"/>
      <c r="G145" s="18"/>
      <c r="H145" s="18"/>
      <c r="I145" s="18"/>
      <c r="J145" s="18"/>
      <c r="K145" s="18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s="68" customFormat="1" ht="3.75" customHeight="1">
      <c r="B146" s="20"/>
      <c r="C146" s="20"/>
      <c r="D146" s="20"/>
      <c r="E146" s="20"/>
      <c r="F146" s="20"/>
      <c r="G146" s="20"/>
      <c r="H146" s="20"/>
      <c r="I146" s="20"/>
      <c r="J146" s="20"/>
      <c r="K146" s="21"/>
      <c r="L146" s="22"/>
      <c r="M146" s="23"/>
      <c r="N146" s="24"/>
      <c r="O146" s="24"/>
      <c r="P146" s="25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s="68" customFormat="1" ht="12.75">
      <c r="B147" s="26" t="s">
        <v>7</v>
      </c>
      <c r="C147" s="27"/>
      <c r="D147" s="27"/>
      <c r="E147" s="27"/>
      <c r="F147" s="27"/>
      <c r="G147" s="27"/>
      <c r="H147" s="27"/>
      <c r="I147" s="27"/>
      <c r="J147" s="27"/>
      <c r="K147" s="21"/>
      <c r="L147" s="28" t="s">
        <v>6</v>
      </c>
      <c r="M147" s="29"/>
      <c r="N147" s="30" t="s">
        <v>72</v>
      </c>
      <c r="O147" s="30"/>
      <c r="P147" s="31"/>
      <c r="Q147" s="26" t="s">
        <v>16</v>
      </c>
      <c r="R147" s="27"/>
      <c r="S147" s="27"/>
      <c r="T147" s="27"/>
      <c r="U147" s="27"/>
      <c r="V147" s="27"/>
      <c r="W147" s="27"/>
      <c r="X147" s="27"/>
      <c r="Y147" s="26"/>
    </row>
    <row r="148" spans="2:25" s="68" customFormat="1" ht="2.25" customHeight="1">
      <c r="B148" s="32"/>
      <c r="C148" s="32"/>
      <c r="D148" s="32"/>
      <c r="E148" s="32"/>
      <c r="F148" s="32"/>
      <c r="G148" s="32"/>
      <c r="H148" s="32"/>
      <c r="I148" s="32"/>
      <c r="J148" s="32"/>
      <c r="K148" s="33"/>
      <c r="L148" s="27"/>
      <c r="M148" s="32"/>
      <c r="N148" s="27"/>
      <c r="O148" s="27"/>
      <c r="P148" s="31"/>
      <c r="Q148" s="31"/>
      <c r="R148" s="31"/>
      <c r="S148" s="31"/>
      <c r="T148" s="31"/>
      <c r="U148" s="31"/>
      <c r="V148" s="31"/>
      <c r="W148" s="31"/>
      <c r="X148" s="31"/>
      <c r="Y148" s="31"/>
    </row>
    <row r="149" spans="2:25" s="68" customFormat="1" ht="12.75">
      <c r="B149" s="34" t="s">
        <v>8</v>
      </c>
      <c r="C149" s="21"/>
      <c r="D149" s="35" t="s">
        <v>180</v>
      </c>
      <c r="E149" s="21"/>
      <c r="F149" s="35" t="s">
        <v>181</v>
      </c>
      <c r="G149" s="21"/>
      <c r="H149" s="35" t="s">
        <v>182</v>
      </c>
      <c r="I149" s="21"/>
      <c r="J149" s="35" t="s">
        <v>183</v>
      </c>
      <c r="K149" s="21"/>
      <c r="L149" s="34"/>
      <c r="M149" s="36"/>
      <c r="N149" s="34" t="s">
        <v>73</v>
      </c>
      <c r="O149" s="34"/>
      <c r="P149" s="31"/>
      <c r="Q149" s="35" t="s">
        <v>183</v>
      </c>
      <c r="R149" s="21"/>
      <c r="S149" s="35" t="s">
        <v>182</v>
      </c>
      <c r="T149" s="21"/>
      <c r="U149" s="35" t="s">
        <v>181</v>
      </c>
      <c r="V149" s="21"/>
      <c r="W149" s="35" t="s">
        <v>180</v>
      </c>
      <c r="X149" s="21"/>
      <c r="Y149" s="34" t="s">
        <v>8</v>
      </c>
    </row>
    <row r="150" spans="2:25" s="68" customFormat="1" ht="2.25" customHeight="1">
      <c r="B150" s="36"/>
      <c r="C150" s="21"/>
      <c r="D150" s="21"/>
      <c r="E150" s="21"/>
      <c r="F150" s="21"/>
      <c r="G150" s="21"/>
      <c r="H150" s="21"/>
      <c r="I150" s="21"/>
      <c r="J150" s="21"/>
      <c r="K150" s="21"/>
      <c r="L150" s="34"/>
      <c r="M150" s="36"/>
      <c r="N150" s="34"/>
      <c r="O150" s="34"/>
      <c r="P150" s="37"/>
      <c r="Q150" s="21"/>
      <c r="R150" s="21"/>
      <c r="S150" s="21"/>
      <c r="T150" s="21"/>
      <c r="U150" s="21"/>
      <c r="V150" s="21"/>
      <c r="W150" s="21"/>
      <c r="X150" s="21"/>
      <c r="Y150" s="36"/>
    </row>
    <row r="151" spans="2:25" s="68" customFormat="1" ht="12.75">
      <c r="B151" s="38" t="s">
        <v>9</v>
      </c>
      <c r="C151" s="21"/>
      <c r="D151" s="39" t="s">
        <v>9</v>
      </c>
      <c r="E151" s="40"/>
      <c r="F151" s="39" t="s">
        <v>187</v>
      </c>
      <c r="G151" s="21"/>
      <c r="H151" s="41" t="s">
        <v>190</v>
      </c>
      <c r="I151" s="21"/>
      <c r="J151" s="35" t="s">
        <v>193</v>
      </c>
      <c r="K151" s="21"/>
      <c r="L151" s="34"/>
      <c r="M151" s="36"/>
      <c r="N151" s="34"/>
      <c r="O151" s="34"/>
      <c r="P151" s="37"/>
      <c r="Q151" s="35" t="s">
        <v>193</v>
      </c>
      <c r="R151" s="21"/>
      <c r="S151" s="41" t="s">
        <v>190</v>
      </c>
      <c r="T151" s="40"/>
      <c r="U151" s="39" t="s">
        <v>187</v>
      </c>
      <c r="V151" s="21"/>
      <c r="W151" s="39" t="s">
        <v>9</v>
      </c>
      <c r="X151" s="21"/>
      <c r="Y151" s="38" t="s">
        <v>9</v>
      </c>
    </row>
    <row r="152" spans="2:25" s="68" customFormat="1" ht="12.75">
      <c r="B152" s="42" t="s">
        <v>195</v>
      </c>
      <c r="C152" s="40"/>
      <c r="D152" s="39" t="s">
        <v>186</v>
      </c>
      <c r="E152" s="40"/>
      <c r="F152" s="39" t="s">
        <v>188</v>
      </c>
      <c r="G152" s="40"/>
      <c r="H152" s="41" t="s">
        <v>191</v>
      </c>
      <c r="I152" s="21"/>
      <c r="J152" s="39" t="s">
        <v>213</v>
      </c>
      <c r="K152" s="21"/>
      <c r="L152" s="30"/>
      <c r="M152" s="43"/>
      <c r="N152" s="30"/>
      <c r="O152" s="30"/>
      <c r="P152" s="44"/>
      <c r="Q152" s="39" t="s">
        <v>213</v>
      </c>
      <c r="R152" s="40"/>
      <c r="S152" s="39" t="s">
        <v>191</v>
      </c>
      <c r="T152" s="40"/>
      <c r="U152" s="39" t="s">
        <v>188</v>
      </c>
      <c r="V152" s="40"/>
      <c r="W152" s="39" t="s">
        <v>186</v>
      </c>
      <c r="X152" s="21"/>
      <c r="Y152" s="42" t="s">
        <v>195</v>
      </c>
    </row>
    <row r="153" spans="2:25" s="68" customFormat="1" ht="12" customHeight="1">
      <c r="B153" s="42" t="s">
        <v>194</v>
      </c>
      <c r="C153" s="40"/>
      <c r="D153" s="39" t="s">
        <v>184</v>
      </c>
      <c r="E153" s="40"/>
      <c r="F153" s="39" t="s">
        <v>189</v>
      </c>
      <c r="G153" s="40"/>
      <c r="H153" s="41" t="s">
        <v>185</v>
      </c>
      <c r="I153" s="21"/>
      <c r="J153" s="39" t="s">
        <v>192</v>
      </c>
      <c r="K153" s="21"/>
      <c r="L153" s="30"/>
      <c r="M153" s="43"/>
      <c r="N153" s="30"/>
      <c r="O153" s="30"/>
      <c r="P153" s="44"/>
      <c r="Q153" s="39" t="s">
        <v>192</v>
      </c>
      <c r="R153" s="40"/>
      <c r="S153" s="39" t="s">
        <v>185</v>
      </c>
      <c r="T153" s="40"/>
      <c r="U153" s="39" t="s">
        <v>189</v>
      </c>
      <c r="V153" s="40"/>
      <c r="W153" s="39" t="s">
        <v>184</v>
      </c>
      <c r="X153" s="21"/>
      <c r="Y153" s="42" t="s">
        <v>194</v>
      </c>
    </row>
    <row r="154" spans="2:25" s="68" customFormat="1" ht="2.25" customHeight="1">
      <c r="B154" s="45"/>
      <c r="C154" s="46"/>
      <c r="D154" s="47"/>
      <c r="E154" s="46"/>
      <c r="F154" s="47"/>
      <c r="G154" s="46"/>
      <c r="H154" s="47"/>
      <c r="I154" s="46"/>
      <c r="J154" s="47"/>
      <c r="K154" s="46"/>
      <c r="L154" s="48"/>
      <c r="M154" s="48"/>
      <c r="N154" s="48"/>
      <c r="O154" s="48"/>
      <c r="P154" s="48"/>
      <c r="Q154" s="45"/>
      <c r="R154" s="46"/>
      <c r="S154" s="47"/>
      <c r="T154" s="46"/>
      <c r="U154" s="47"/>
      <c r="V154" s="46"/>
      <c r="W154" s="47"/>
      <c r="X154" s="46"/>
      <c r="Y154" s="47"/>
    </row>
    <row r="155" spans="2:25" s="31" customFormat="1" ht="12" customHeight="1"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11" t="s">
        <v>40</v>
      </c>
      <c r="M155" s="111" t="s">
        <v>41</v>
      </c>
      <c r="N155" s="105"/>
      <c r="O155" s="108"/>
      <c r="P155" s="108"/>
      <c r="Q155" s="103">
        <f>J119</f>
        <v>13114</v>
      </c>
      <c r="R155" s="103"/>
      <c r="S155" s="103">
        <f>H119</f>
        <v>28790</v>
      </c>
      <c r="T155" s="103"/>
      <c r="U155" s="103">
        <f>F119</f>
        <v>85959</v>
      </c>
      <c r="V155" s="103"/>
      <c r="W155" s="103">
        <f>D119</f>
        <v>36643</v>
      </c>
      <c r="X155" s="103"/>
      <c r="Y155" s="103">
        <f>SUM(Q155:W155)</f>
        <v>164506</v>
      </c>
    </row>
    <row r="156" spans="2:25" s="77" customFormat="1" ht="12" customHeight="1">
      <c r="B156" s="72"/>
      <c r="C156" s="73"/>
      <c r="D156" s="72"/>
      <c r="E156" s="74"/>
      <c r="F156" s="72"/>
      <c r="G156" s="74"/>
      <c r="H156" s="72"/>
      <c r="I156" s="74"/>
      <c r="J156" s="72"/>
      <c r="K156" s="74"/>
      <c r="L156" s="76" t="s">
        <v>42</v>
      </c>
      <c r="M156" s="76" t="s">
        <v>43</v>
      </c>
      <c r="N156" s="109"/>
      <c r="O156" s="72"/>
      <c r="P156" s="73"/>
      <c r="Q156" s="72">
        <f>J120</f>
        <v>12884</v>
      </c>
      <c r="R156" s="73"/>
      <c r="S156" s="72">
        <f>H120</f>
        <v>25466</v>
      </c>
      <c r="T156" s="73"/>
      <c r="U156" s="72">
        <f>F120</f>
        <v>81744</v>
      </c>
      <c r="V156" s="73"/>
      <c r="W156" s="72">
        <f>D120</f>
        <v>32365</v>
      </c>
      <c r="X156" s="73"/>
      <c r="Y156" s="72">
        <f>SUM(Q156:W156)</f>
        <v>152459</v>
      </c>
    </row>
    <row r="157" spans="2:25" s="31" customFormat="1" ht="12" customHeight="1">
      <c r="B157" s="103">
        <f>SUM(D157:J157)</f>
        <v>135610</v>
      </c>
      <c r="C157" s="103"/>
      <c r="D157" s="103">
        <f>D158+D159</f>
        <v>27306</v>
      </c>
      <c r="E157" s="103"/>
      <c r="F157" s="103">
        <f>F158+F159</f>
        <v>79310</v>
      </c>
      <c r="G157" s="103"/>
      <c r="H157" s="103">
        <f>H158+H159</f>
        <v>25277</v>
      </c>
      <c r="I157" s="103"/>
      <c r="J157" s="103">
        <f>J158+J159</f>
        <v>3717</v>
      </c>
      <c r="K157" s="103"/>
      <c r="L157" s="79" t="s">
        <v>52</v>
      </c>
      <c r="M157" s="79" t="s">
        <v>53</v>
      </c>
      <c r="N157" s="79"/>
      <c r="O157" s="108"/>
      <c r="P157" s="108"/>
      <c r="Q157" s="103"/>
      <c r="R157" s="103"/>
      <c r="S157" s="103"/>
      <c r="T157" s="103"/>
      <c r="U157" s="103"/>
      <c r="V157" s="103"/>
      <c r="W157" s="103"/>
      <c r="X157" s="103"/>
      <c r="Y157" s="103"/>
    </row>
    <row r="158" spans="2:25" s="54" customFormat="1" ht="12" customHeight="1">
      <c r="B158" s="87">
        <f>SUM(D158:J158)</f>
        <v>78134</v>
      </c>
      <c r="C158" s="87"/>
      <c r="D158" s="87">
        <v>2323</v>
      </c>
      <c r="E158" s="87"/>
      <c r="F158" s="87">
        <v>66203</v>
      </c>
      <c r="G158" s="87"/>
      <c r="H158" s="87">
        <v>7106</v>
      </c>
      <c r="I158" s="87"/>
      <c r="J158" s="87">
        <v>2502</v>
      </c>
      <c r="K158" s="87"/>
      <c r="L158" s="114" t="s">
        <v>152</v>
      </c>
      <c r="M158" s="114"/>
      <c r="N158" s="113" t="s">
        <v>153</v>
      </c>
      <c r="O158" s="89"/>
      <c r="P158" s="89"/>
      <c r="Q158" s="87"/>
      <c r="R158" s="87"/>
      <c r="S158" s="87"/>
      <c r="T158" s="87"/>
      <c r="U158" s="87"/>
      <c r="V158" s="87"/>
      <c r="W158" s="87"/>
      <c r="X158" s="87"/>
      <c r="Y158" s="87"/>
    </row>
    <row r="159" spans="2:25" s="54" customFormat="1" ht="12" customHeight="1">
      <c r="B159" s="87">
        <f>SUM(D159:J159)</f>
        <v>57476</v>
      </c>
      <c r="C159" s="87"/>
      <c r="D159" s="87">
        <v>24983</v>
      </c>
      <c r="E159" s="87"/>
      <c r="F159" s="87">
        <v>13107</v>
      </c>
      <c r="G159" s="87"/>
      <c r="H159" s="87">
        <v>18171</v>
      </c>
      <c r="I159" s="87"/>
      <c r="J159" s="87">
        <v>1215</v>
      </c>
      <c r="K159" s="87"/>
      <c r="L159" s="114" t="s">
        <v>154</v>
      </c>
      <c r="M159" s="114"/>
      <c r="N159" s="114" t="s">
        <v>155</v>
      </c>
      <c r="O159" s="89"/>
      <c r="P159" s="89"/>
      <c r="Q159" s="87"/>
      <c r="R159" s="87"/>
      <c r="S159" s="87"/>
      <c r="T159" s="87"/>
      <c r="U159" s="87"/>
      <c r="V159" s="87"/>
      <c r="W159" s="87"/>
      <c r="X159" s="87"/>
      <c r="Y159" s="87"/>
    </row>
    <row r="160" spans="2:25" s="68" customFormat="1" ht="12" customHeight="1">
      <c r="B160" s="98">
        <f>SUM(D160:J160)</f>
        <v>28896</v>
      </c>
      <c r="C160" s="98"/>
      <c r="D160" s="98">
        <f>W155-D157</f>
        <v>9337</v>
      </c>
      <c r="E160" s="98"/>
      <c r="F160" s="98">
        <f>U155-F157</f>
        <v>6649</v>
      </c>
      <c r="G160" s="98"/>
      <c r="H160" s="98">
        <f>S155-H157</f>
        <v>3513</v>
      </c>
      <c r="I160" s="98"/>
      <c r="J160" s="98">
        <f>Q155-J157</f>
        <v>9397</v>
      </c>
      <c r="K160" s="103"/>
      <c r="L160" s="121" t="s">
        <v>54</v>
      </c>
      <c r="M160" s="128" t="s">
        <v>55</v>
      </c>
      <c r="N160" s="121"/>
      <c r="O160" s="108"/>
      <c r="P160" s="108"/>
      <c r="Q160" s="103"/>
      <c r="R160" s="103"/>
      <c r="S160" s="103"/>
      <c r="T160" s="103"/>
      <c r="U160" s="103"/>
      <c r="V160" s="103"/>
      <c r="W160" s="103"/>
      <c r="X160" s="103"/>
      <c r="Y160" s="103"/>
    </row>
    <row r="161" spans="2:56" s="67" customFormat="1" ht="12" customHeight="1" thickBot="1">
      <c r="B161" s="63">
        <f>SUM(D161:J161)</f>
        <v>16849</v>
      </c>
      <c r="C161" s="64"/>
      <c r="D161" s="63">
        <f>W156-D157</f>
        <v>5059</v>
      </c>
      <c r="E161" s="64"/>
      <c r="F161" s="63">
        <f>U156-F157</f>
        <v>2434</v>
      </c>
      <c r="G161" s="64"/>
      <c r="H161" s="63">
        <f>S156-H157</f>
        <v>189</v>
      </c>
      <c r="I161" s="64"/>
      <c r="J161" s="63">
        <f>Q156-J157</f>
        <v>9167</v>
      </c>
      <c r="K161" s="64"/>
      <c r="L161" s="65" t="s">
        <v>56</v>
      </c>
      <c r="M161" s="65" t="s">
        <v>57</v>
      </c>
      <c r="N161" s="65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</row>
    <row r="162" spans="2:25" s="68" customFormat="1" ht="21" customHeight="1">
      <c r="B162" s="15" t="s">
        <v>173</v>
      </c>
      <c r="C162" s="15"/>
      <c r="D162" s="17"/>
      <c r="E162" s="18"/>
      <c r="F162" s="18"/>
      <c r="G162" s="18"/>
      <c r="H162" s="18"/>
      <c r="I162" s="18"/>
      <c r="J162" s="18"/>
      <c r="K162" s="18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s="68" customFormat="1" ht="3.75" customHeight="1">
      <c r="B163" s="20"/>
      <c r="C163" s="20"/>
      <c r="D163" s="20"/>
      <c r="E163" s="20"/>
      <c r="F163" s="20"/>
      <c r="G163" s="20"/>
      <c r="H163" s="20"/>
      <c r="I163" s="20"/>
      <c r="J163" s="20"/>
      <c r="K163" s="21"/>
      <c r="L163" s="22"/>
      <c r="M163" s="23"/>
      <c r="N163" s="24"/>
      <c r="O163" s="24"/>
      <c r="P163" s="25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s="68" customFormat="1" ht="12.75">
      <c r="B164" s="26" t="s">
        <v>7</v>
      </c>
      <c r="C164" s="27"/>
      <c r="D164" s="27"/>
      <c r="E164" s="27"/>
      <c r="F164" s="27"/>
      <c r="G164" s="27"/>
      <c r="H164" s="27"/>
      <c r="I164" s="27"/>
      <c r="J164" s="27"/>
      <c r="K164" s="21"/>
      <c r="L164" s="28" t="s">
        <v>6</v>
      </c>
      <c r="M164" s="29"/>
      <c r="N164" s="30" t="s">
        <v>72</v>
      </c>
      <c r="O164" s="30"/>
      <c r="P164" s="31"/>
      <c r="Q164" s="26" t="s">
        <v>16</v>
      </c>
      <c r="R164" s="27"/>
      <c r="S164" s="27"/>
      <c r="T164" s="27"/>
      <c r="U164" s="27"/>
      <c r="V164" s="27"/>
      <c r="W164" s="27"/>
      <c r="X164" s="27"/>
      <c r="Y164" s="26"/>
    </row>
    <row r="165" spans="2:25" s="68" customFormat="1" ht="2.25" customHeight="1">
      <c r="B165" s="32"/>
      <c r="C165" s="32"/>
      <c r="D165" s="32"/>
      <c r="E165" s="32"/>
      <c r="F165" s="32"/>
      <c r="G165" s="32"/>
      <c r="H165" s="32"/>
      <c r="I165" s="32"/>
      <c r="J165" s="32"/>
      <c r="K165" s="33"/>
      <c r="L165" s="27"/>
      <c r="M165" s="32"/>
      <c r="N165" s="27"/>
      <c r="O165" s="27"/>
      <c r="P165" s="31"/>
      <c r="Q165" s="31"/>
      <c r="R165" s="31"/>
      <c r="S165" s="31"/>
      <c r="T165" s="31"/>
      <c r="U165" s="31"/>
      <c r="V165" s="31"/>
      <c r="W165" s="31"/>
      <c r="X165" s="31"/>
      <c r="Y165" s="31"/>
    </row>
    <row r="166" spans="2:25" s="68" customFormat="1" ht="12.75">
      <c r="B166" s="34" t="s">
        <v>8</v>
      </c>
      <c r="C166" s="21"/>
      <c r="D166" s="35" t="s">
        <v>180</v>
      </c>
      <c r="E166" s="21"/>
      <c r="F166" s="35" t="s">
        <v>181</v>
      </c>
      <c r="G166" s="21"/>
      <c r="H166" s="35" t="s">
        <v>182</v>
      </c>
      <c r="I166" s="21"/>
      <c r="J166" s="35" t="s">
        <v>183</v>
      </c>
      <c r="K166" s="21"/>
      <c r="L166" s="34"/>
      <c r="M166" s="36"/>
      <c r="N166" s="34" t="s">
        <v>73</v>
      </c>
      <c r="O166" s="34"/>
      <c r="P166" s="31"/>
      <c r="Q166" s="35" t="s">
        <v>183</v>
      </c>
      <c r="R166" s="21"/>
      <c r="S166" s="35" t="s">
        <v>182</v>
      </c>
      <c r="T166" s="21"/>
      <c r="U166" s="35" t="s">
        <v>181</v>
      </c>
      <c r="V166" s="21"/>
      <c r="W166" s="35" t="s">
        <v>180</v>
      </c>
      <c r="X166" s="21"/>
      <c r="Y166" s="34" t="s">
        <v>8</v>
      </c>
    </row>
    <row r="167" spans="2:25" s="68" customFormat="1" ht="2.25" customHeight="1">
      <c r="B167" s="36"/>
      <c r="C167" s="21"/>
      <c r="D167" s="21"/>
      <c r="E167" s="21"/>
      <c r="F167" s="21"/>
      <c r="G167" s="21"/>
      <c r="H167" s="21"/>
      <c r="I167" s="21"/>
      <c r="J167" s="21"/>
      <c r="K167" s="21"/>
      <c r="L167" s="34"/>
      <c r="M167" s="36"/>
      <c r="N167" s="34"/>
      <c r="O167" s="34"/>
      <c r="P167" s="37"/>
      <c r="Q167" s="21"/>
      <c r="R167" s="21"/>
      <c r="S167" s="21"/>
      <c r="T167" s="21"/>
      <c r="U167" s="21"/>
      <c r="V167" s="21"/>
      <c r="W167" s="21"/>
      <c r="X167" s="21"/>
      <c r="Y167" s="36"/>
    </row>
    <row r="168" spans="2:25" s="68" customFormat="1" ht="12.75">
      <c r="B168" s="38" t="s">
        <v>9</v>
      </c>
      <c r="C168" s="21"/>
      <c r="D168" s="39" t="s">
        <v>9</v>
      </c>
      <c r="E168" s="40"/>
      <c r="F168" s="39" t="s">
        <v>187</v>
      </c>
      <c r="G168" s="21"/>
      <c r="H168" s="41" t="s">
        <v>190</v>
      </c>
      <c r="I168" s="21"/>
      <c r="J168" s="35" t="s">
        <v>193</v>
      </c>
      <c r="K168" s="21"/>
      <c r="L168" s="34"/>
      <c r="M168" s="36"/>
      <c r="N168" s="34"/>
      <c r="O168" s="34"/>
      <c r="P168" s="37"/>
      <c r="Q168" s="35" t="s">
        <v>193</v>
      </c>
      <c r="R168" s="21"/>
      <c r="S168" s="41" t="s">
        <v>190</v>
      </c>
      <c r="T168" s="40"/>
      <c r="U168" s="39" t="s">
        <v>187</v>
      </c>
      <c r="V168" s="21"/>
      <c r="W168" s="39" t="s">
        <v>9</v>
      </c>
      <c r="X168" s="21"/>
      <c r="Y168" s="38" t="s">
        <v>9</v>
      </c>
    </row>
    <row r="169" spans="2:25" s="68" customFormat="1" ht="12.75">
      <c r="B169" s="42" t="s">
        <v>195</v>
      </c>
      <c r="C169" s="40"/>
      <c r="D169" s="39" t="s">
        <v>186</v>
      </c>
      <c r="E169" s="40"/>
      <c r="F169" s="39" t="s">
        <v>188</v>
      </c>
      <c r="G169" s="40"/>
      <c r="H169" s="41" t="s">
        <v>191</v>
      </c>
      <c r="I169" s="21"/>
      <c r="J169" s="39" t="s">
        <v>213</v>
      </c>
      <c r="K169" s="21"/>
      <c r="L169" s="30"/>
      <c r="M169" s="43"/>
      <c r="N169" s="30"/>
      <c r="O169" s="30"/>
      <c r="P169" s="44"/>
      <c r="Q169" s="39" t="s">
        <v>213</v>
      </c>
      <c r="R169" s="40"/>
      <c r="S169" s="39" t="s">
        <v>191</v>
      </c>
      <c r="T169" s="40"/>
      <c r="U169" s="39" t="s">
        <v>188</v>
      </c>
      <c r="V169" s="40"/>
      <c r="W169" s="39" t="s">
        <v>186</v>
      </c>
      <c r="X169" s="21"/>
      <c r="Y169" s="42" t="s">
        <v>195</v>
      </c>
    </row>
    <row r="170" spans="2:25" s="68" customFormat="1" ht="12" customHeight="1">
      <c r="B170" s="42" t="s">
        <v>194</v>
      </c>
      <c r="C170" s="40"/>
      <c r="D170" s="39" t="s">
        <v>184</v>
      </c>
      <c r="E170" s="40"/>
      <c r="F170" s="39" t="s">
        <v>189</v>
      </c>
      <c r="G170" s="40"/>
      <c r="H170" s="41" t="s">
        <v>185</v>
      </c>
      <c r="I170" s="21"/>
      <c r="J170" s="39" t="s">
        <v>192</v>
      </c>
      <c r="K170" s="21"/>
      <c r="L170" s="30"/>
      <c r="M170" s="43"/>
      <c r="N170" s="30"/>
      <c r="O170" s="30"/>
      <c r="P170" s="44"/>
      <c r="Q170" s="39" t="s">
        <v>192</v>
      </c>
      <c r="R170" s="40"/>
      <c r="S170" s="39" t="s">
        <v>185</v>
      </c>
      <c r="T170" s="40"/>
      <c r="U170" s="39" t="s">
        <v>189</v>
      </c>
      <c r="V170" s="40"/>
      <c r="W170" s="39" t="s">
        <v>184</v>
      </c>
      <c r="X170" s="21"/>
      <c r="Y170" s="42" t="s">
        <v>194</v>
      </c>
    </row>
    <row r="171" spans="2:25" s="68" customFormat="1" ht="2.25" customHeight="1">
      <c r="B171" s="45"/>
      <c r="C171" s="46"/>
      <c r="D171" s="47"/>
      <c r="E171" s="46"/>
      <c r="F171" s="47"/>
      <c r="G171" s="46"/>
      <c r="H171" s="47"/>
      <c r="I171" s="46"/>
      <c r="J171" s="47"/>
      <c r="K171" s="46"/>
      <c r="L171" s="48"/>
      <c r="M171" s="48"/>
      <c r="N171" s="48"/>
      <c r="O171" s="48"/>
      <c r="P171" s="48"/>
      <c r="Q171" s="45"/>
      <c r="R171" s="46"/>
      <c r="S171" s="47"/>
      <c r="T171" s="46"/>
      <c r="U171" s="47"/>
      <c r="V171" s="46"/>
      <c r="W171" s="47"/>
      <c r="X171" s="46"/>
      <c r="Y171" s="47"/>
    </row>
    <row r="172" spans="2:25" s="68" customFormat="1" ht="12" customHeight="1"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4" t="s">
        <v>46</v>
      </c>
      <c r="M172" s="111" t="s">
        <v>47</v>
      </c>
      <c r="N172" s="106"/>
      <c r="O172" s="108"/>
      <c r="P172" s="108"/>
      <c r="Q172" s="103">
        <f>J143</f>
        <v>10612</v>
      </c>
      <c r="R172" s="103"/>
      <c r="S172" s="103">
        <f>H143</f>
        <v>21684</v>
      </c>
      <c r="T172" s="103"/>
      <c r="U172" s="103">
        <f>F143</f>
        <v>19756</v>
      </c>
      <c r="V172" s="103"/>
      <c r="W172" s="103">
        <f>D143</f>
        <v>34320</v>
      </c>
      <c r="X172" s="103"/>
      <c r="Y172" s="103">
        <f>SUM(Q172:W172)</f>
        <v>86372</v>
      </c>
    </row>
    <row r="173" spans="2:25" s="77" customFormat="1" ht="12" customHeight="1">
      <c r="B173" s="72"/>
      <c r="C173" s="73"/>
      <c r="D173" s="72"/>
      <c r="E173" s="74"/>
      <c r="F173" s="72"/>
      <c r="G173" s="74"/>
      <c r="H173" s="72"/>
      <c r="I173" s="74"/>
      <c r="J173" s="72"/>
      <c r="K173" s="74"/>
      <c r="L173" s="76" t="s">
        <v>48</v>
      </c>
      <c r="M173" s="76" t="s">
        <v>49</v>
      </c>
      <c r="N173" s="109"/>
      <c r="O173" s="72"/>
      <c r="P173" s="73"/>
      <c r="Q173" s="72">
        <f>J144</f>
        <v>10382</v>
      </c>
      <c r="R173" s="73"/>
      <c r="S173" s="72">
        <f>H144</f>
        <v>18360</v>
      </c>
      <c r="T173" s="73"/>
      <c r="U173" s="72">
        <f>F144</f>
        <v>15541</v>
      </c>
      <c r="V173" s="73"/>
      <c r="W173" s="72">
        <f>D144</f>
        <v>30042</v>
      </c>
      <c r="X173" s="73"/>
      <c r="Y173" s="72">
        <f>SUM(Q173:W173)</f>
        <v>74325</v>
      </c>
    </row>
    <row r="174" spans="2:25" s="68" customFormat="1" ht="12" customHeight="1">
      <c r="B174" s="103">
        <f>SUM(D174:J174)</f>
        <v>57476</v>
      </c>
      <c r="C174" s="103"/>
      <c r="D174" s="103">
        <f>D175</f>
        <v>24983</v>
      </c>
      <c r="E174" s="103"/>
      <c r="F174" s="103">
        <f>F175</f>
        <v>13107</v>
      </c>
      <c r="G174" s="103"/>
      <c r="H174" s="103">
        <f>H175</f>
        <v>18171</v>
      </c>
      <c r="I174" s="103"/>
      <c r="J174" s="103">
        <f>J175</f>
        <v>1215</v>
      </c>
      <c r="K174" s="103"/>
      <c r="L174" s="79" t="s">
        <v>50</v>
      </c>
      <c r="M174" s="79" t="s">
        <v>51</v>
      </c>
      <c r="N174" s="79"/>
      <c r="O174" s="108"/>
      <c r="P174" s="108"/>
      <c r="Q174" s="103"/>
      <c r="R174" s="103"/>
      <c r="S174" s="103"/>
      <c r="T174" s="103"/>
      <c r="U174" s="103"/>
      <c r="V174" s="103"/>
      <c r="W174" s="103"/>
      <c r="X174" s="103"/>
      <c r="Y174" s="103"/>
    </row>
    <row r="175" spans="2:25" s="93" customFormat="1" ht="12" customHeight="1">
      <c r="B175" s="87">
        <f>SUM(D175:J175)</f>
        <v>57476</v>
      </c>
      <c r="C175" s="87"/>
      <c r="D175" s="87">
        <v>24983</v>
      </c>
      <c r="E175" s="87"/>
      <c r="F175" s="87">
        <v>13107</v>
      </c>
      <c r="G175" s="87"/>
      <c r="H175" s="87">
        <v>18171</v>
      </c>
      <c r="I175" s="87"/>
      <c r="J175" s="87">
        <v>1215</v>
      </c>
      <c r="K175" s="87"/>
      <c r="L175" s="112" t="s">
        <v>156</v>
      </c>
      <c r="M175" s="113"/>
      <c r="N175" s="114" t="s">
        <v>157</v>
      </c>
      <c r="O175" s="114"/>
      <c r="P175" s="89"/>
      <c r="Q175" s="87"/>
      <c r="R175" s="87"/>
      <c r="S175" s="87"/>
      <c r="T175" s="87"/>
      <c r="U175" s="87"/>
      <c r="V175" s="87"/>
      <c r="W175" s="87"/>
      <c r="X175" s="87"/>
      <c r="Y175" s="87"/>
    </row>
    <row r="176" spans="2:25" s="68" customFormat="1" ht="12" customHeight="1">
      <c r="B176" s="98">
        <f>SUM(D176:J176)</f>
        <v>28896</v>
      </c>
      <c r="C176" s="98"/>
      <c r="D176" s="98">
        <f>W172-D174</f>
        <v>9337</v>
      </c>
      <c r="E176" s="98"/>
      <c r="F176" s="98">
        <f>U172-F174</f>
        <v>6649</v>
      </c>
      <c r="G176" s="98"/>
      <c r="H176" s="98">
        <f>S172-H174</f>
        <v>3513</v>
      </c>
      <c r="I176" s="98"/>
      <c r="J176" s="98">
        <f>Q172-J174</f>
        <v>9397</v>
      </c>
      <c r="K176" s="103"/>
      <c r="L176" s="122" t="s">
        <v>54</v>
      </c>
      <c r="M176" s="128" t="s">
        <v>55</v>
      </c>
      <c r="N176" s="122"/>
      <c r="O176" s="108"/>
      <c r="P176" s="108"/>
      <c r="Q176" s="103"/>
      <c r="R176" s="103"/>
      <c r="S176" s="103"/>
      <c r="T176" s="103"/>
      <c r="U176" s="103"/>
      <c r="V176" s="103"/>
      <c r="W176" s="103"/>
      <c r="X176" s="103"/>
      <c r="Y176" s="103"/>
    </row>
    <row r="177" spans="2:56" s="67" customFormat="1" ht="12" customHeight="1" thickBot="1">
      <c r="B177" s="63">
        <f>SUM(D177:J177)</f>
        <v>16849</v>
      </c>
      <c r="C177" s="64"/>
      <c r="D177" s="63">
        <f>W173-D174</f>
        <v>5059</v>
      </c>
      <c r="E177" s="64"/>
      <c r="F177" s="63">
        <f>U173-F174</f>
        <v>2434</v>
      </c>
      <c r="G177" s="64"/>
      <c r="H177" s="63">
        <f>S173-H174</f>
        <v>189</v>
      </c>
      <c r="I177" s="64"/>
      <c r="J177" s="63">
        <f>Q173-J174</f>
        <v>9167</v>
      </c>
      <c r="K177" s="64"/>
      <c r="L177" s="65" t="s">
        <v>56</v>
      </c>
      <c r="M177" s="65" t="s">
        <v>57</v>
      </c>
      <c r="N177" s="65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</row>
    <row r="178" spans="2:25" s="68" customFormat="1" ht="18">
      <c r="B178" s="14" t="s">
        <v>27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2:25" s="68" customFormat="1" ht="21" customHeight="1">
      <c r="B179" s="15" t="s">
        <v>28</v>
      </c>
      <c r="C179" s="15"/>
      <c r="D179" s="17"/>
      <c r="E179" s="18"/>
      <c r="F179" s="18"/>
      <c r="G179" s="18"/>
      <c r="H179" s="18"/>
      <c r="I179" s="18"/>
      <c r="J179" s="18"/>
      <c r="K179" s="18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2:25" s="68" customFormat="1" ht="3.75" customHeight="1">
      <c r="B180" s="20"/>
      <c r="C180" s="20"/>
      <c r="D180" s="20"/>
      <c r="E180" s="20"/>
      <c r="F180" s="20"/>
      <c r="G180" s="20"/>
      <c r="H180" s="20"/>
      <c r="I180" s="20"/>
      <c r="J180" s="20"/>
      <c r="K180" s="21"/>
      <c r="L180" s="22"/>
      <c r="M180" s="23"/>
      <c r="N180" s="24"/>
      <c r="O180" s="24"/>
      <c r="P180" s="25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2:25" s="68" customFormat="1" ht="12.75">
      <c r="B181" s="26" t="s">
        <v>29</v>
      </c>
      <c r="C181" s="27"/>
      <c r="D181" s="27"/>
      <c r="E181" s="27"/>
      <c r="F181" s="27"/>
      <c r="G181" s="27"/>
      <c r="H181" s="27"/>
      <c r="I181" s="27"/>
      <c r="J181" s="27"/>
      <c r="K181" s="21"/>
      <c r="L181" s="28" t="s">
        <v>6</v>
      </c>
      <c r="M181" s="29"/>
      <c r="N181" s="30" t="s">
        <v>72</v>
      </c>
      <c r="O181" s="30"/>
      <c r="P181" s="31"/>
      <c r="Q181" s="34" t="s">
        <v>30</v>
      </c>
      <c r="R181" s="27"/>
      <c r="S181" s="27"/>
      <c r="T181" s="27"/>
      <c r="U181" s="27"/>
      <c r="V181" s="27"/>
      <c r="W181" s="27"/>
      <c r="X181" s="27"/>
      <c r="Y181" s="129"/>
    </row>
    <row r="182" spans="2:25" s="68" customFormat="1" ht="2.25" customHeight="1">
      <c r="B182" s="32"/>
      <c r="C182" s="32"/>
      <c r="D182" s="32"/>
      <c r="E182" s="32"/>
      <c r="F182" s="32"/>
      <c r="G182" s="32"/>
      <c r="H182" s="32"/>
      <c r="I182" s="32"/>
      <c r="J182" s="32"/>
      <c r="K182" s="33"/>
      <c r="L182" s="27"/>
      <c r="M182" s="32"/>
      <c r="N182" s="27"/>
      <c r="O182" s="27"/>
      <c r="P182" s="31"/>
      <c r="Q182" s="31"/>
      <c r="R182" s="31"/>
      <c r="S182" s="31"/>
      <c r="T182" s="31"/>
      <c r="U182" s="31"/>
      <c r="V182" s="31"/>
      <c r="W182" s="31"/>
      <c r="X182" s="31"/>
      <c r="Y182" s="31"/>
    </row>
    <row r="183" spans="2:25" s="68" customFormat="1" ht="12.75">
      <c r="B183" s="34" t="s">
        <v>8</v>
      </c>
      <c r="C183" s="21"/>
      <c r="D183" s="35" t="s">
        <v>180</v>
      </c>
      <c r="E183" s="21"/>
      <c r="F183" s="35" t="s">
        <v>181</v>
      </c>
      <c r="G183" s="21"/>
      <c r="H183" s="35" t="s">
        <v>182</v>
      </c>
      <c r="I183" s="21"/>
      <c r="J183" s="35" t="s">
        <v>183</v>
      </c>
      <c r="K183" s="21"/>
      <c r="L183" s="34"/>
      <c r="M183" s="36"/>
      <c r="N183" s="34" t="s">
        <v>73</v>
      </c>
      <c r="O183" s="34"/>
      <c r="P183" s="31"/>
      <c r="Q183" s="35" t="s">
        <v>183</v>
      </c>
      <c r="R183" s="21"/>
      <c r="S183" s="35" t="s">
        <v>182</v>
      </c>
      <c r="T183" s="21"/>
      <c r="U183" s="35" t="s">
        <v>181</v>
      </c>
      <c r="V183" s="21"/>
      <c r="W183" s="35" t="s">
        <v>180</v>
      </c>
      <c r="X183" s="21"/>
      <c r="Y183" s="34" t="s">
        <v>8</v>
      </c>
    </row>
    <row r="184" spans="2:25" s="68" customFormat="1" ht="2.25" customHeight="1">
      <c r="B184" s="36"/>
      <c r="C184" s="21"/>
      <c r="D184" s="21"/>
      <c r="E184" s="21"/>
      <c r="F184" s="21"/>
      <c r="G184" s="21"/>
      <c r="H184" s="21"/>
      <c r="I184" s="21"/>
      <c r="J184" s="21"/>
      <c r="K184" s="21"/>
      <c r="L184" s="34"/>
      <c r="M184" s="36"/>
      <c r="N184" s="34"/>
      <c r="O184" s="34"/>
      <c r="P184" s="37"/>
      <c r="Q184" s="21"/>
      <c r="R184" s="21"/>
      <c r="S184" s="21"/>
      <c r="T184" s="21"/>
      <c r="U184" s="21"/>
      <c r="V184" s="21"/>
      <c r="W184" s="21"/>
      <c r="X184" s="21"/>
      <c r="Y184" s="36"/>
    </row>
    <row r="185" spans="2:25" s="68" customFormat="1" ht="12.75">
      <c r="B185" s="38" t="s">
        <v>9</v>
      </c>
      <c r="C185" s="21"/>
      <c r="D185" s="39" t="s">
        <v>9</v>
      </c>
      <c r="E185" s="40"/>
      <c r="F185" s="39" t="s">
        <v>187</v>
      </c>
      <c r="G185" s="21"/>
      <c r="H185" s="41" t="s">
        <v>190</v>
      </c>
      <c r="I185" s="21"/>
      <c r="J185" s="35" t="s">
        <v>193</v>
      </c>
      <c r="K185" s="21"/>
      <c r="L185" s="34"/>
      <c r="M185" s="36"/>
      <c r="N185" s="34"/>
      <c r="O185" s="34"/>
      <c r="P185" s="37"/>
      <c r="Q185" s="35" t="s">
        <v>193</v>
      </c>
      <c r="R185" s="21"/>
      <c r="S185" s="41" t="s">
        <v>190</v>
      </c>
      <c r="T185" s="40"/>
      <c r="U185" s="39" t="s">
        <v>187</v>
      </c>
      <c r="V185" s="21"/>
      <c r="W185" s="39" t="s">
        <v>9</v>
      </c>
      <c r="X185" s="21"/>
      <c r="Y185" s="38" t="s">
        <v>9</v>
      </c>
    </row>
    <row r="186" spans="2:25" s="68" customFormat="1" ht="12.75">
      <c r="B186" s="42" t="s">
        <v>195</v>
      </c>
      <c r="C186" s="40"/>
      <c r="D186" s="39" t="s">
        <v>186</v>
      </c>
      <c r="E186" s="40"/>
      <c r="F186" s="39" t="s">
        <v>188</v>
      </c>
      <c r="G186" s="40"/>
      <c r="H186" s="41" t="s">
        <v>191</v>
      </c>
      <c r="I186" s="21"/>
      <c r="J186" s="39" t="s">
        <v>213</v>
      </c>
      <c r="K186" s="21"/>
      <c r="L186" s="30"/>
      <c r="M186" s="43"/>
      <c r="N186" s="30"/>
      <c r="O186" s="30"/>
      <c r="P186" s="44"/>
      <c r="Q186" s="39" t="s">
        <v>213</v>
      </c>
      <c r="R186" s="40"/>
      <c r="S186" s="39" t="s">
        <v>191</v>
      </c>
      <c r="T186" s="40"/>
      <c r="U186" s="39" t="s">
        <v>188</v>
      </c>
      <c r="V186" s="40"/>
      <c r="W186" s="39" t="s">
        <v>186</v>
      </c>
      <c r="X186" s="21"/>
      <c r="Y186" s="42" t="s">
        <v>195</v>
      </c>
    </row>
    <row r="187" spans="2:25" s="68" customFormat="1" ht="12" customHeight="1">
      <c r="B187" s="42" t="s">
        <v>194</v>
      </c>
      <c r="C187" s="40"/>
      <c r="D187" s="39" t="s">
        <v>184</v>
      </c>
      <c r="E187" s="40"/>
      <c r="F187" s="39" t="s">
        <v>189</v>
      </c>
      <c r="G187" s="40"/>
      <c r="H187" s="41" t="s">
        <v>185</v>
      </c>
      <c r="I187" s="21"/>
      <c r="J187" s="39" t="s">
        <v>192</v>
      </c>
      <c r="K187" s="21"/>
      <c r="L187" s="30"/>
      <c r="M187" s="43"/>
      <c r="N187" s="30"/>
      <c r="O187" s="30"/>
      <c r="P187" s="44"/>
      <c r="Q187" s="39" t="s">
        <v>192</v>
      </c>
      <c r="R187" s="40"/>
      <c r="S187" s="39" t="s">
        <v>185</v>
      </c>
      <c r="T187" s="40"/>
      <c r="U187" s="39" t="s">
        <v>189</v>
      </c>
      <c r="V187" s="40"/>
      <c r="W187" s="39" t="s">
        <v>184</v>
      </c>
      <c r="X187" s="21"/>
      <c r="Y187" s="42" t="s">
        <v>194</v>
      </c>
    </row>
    <row r="188" spans="2:25" s="68" customFormat="1" ht="2.25" customHeight="1">
      <c r="B188" s="45"/>
      <c r="C188" s="46"/>
      <c r="D188" s="47"/>
      <c r="E188" s="46"/>
      <c r="F188" s="47"/>
      <c r="G188" s="46"/>
      <c r="H188" s="47"/>
      <c r="I188" s="46"/>
      <c r="J188" s="47"/>
      <c r="K188" s="46"/>
      <c r="L188" s="48"/>
      <c r="M188" s="48"/>
      <c r="N188" s="48"/>
      <c r="O188" s="48"/>
      <c r="P188" s="48"/>
      <c r="Q188" s="45"/>
      <c r="R188" s="46"/>
      <c r="S188" s="47"/>
      <c r="T188" s="46"/>
      <c r="U188" s="47"/>
      <c r="V188" s="46"/>
      <c r="W188" s="47"/>
      <c r="X188" s="46"/>
      <c r="Y188" s="47"/>
    </row>
    <row r="189" spans="2:25" s="77" customFormat="1" ht="12" customHeight="1">
      <c r="B189" s="72"/>
      <c r="C189" s="73"/>
      <c r="D189" s="72"/>
      <c r="E189" s="74"/>
      <c r="F189" s="72"/>
      <c r="G189" s="74"/>
      <c r="H189" s="72"/>
      <c r="I189" s="74"/>
      <c r="J189" s="72"/>
      <c r="K189" s="74"/>
      <c r="L189" s="76" t="s">
        <v>56</v>
      </c>
      <c r="M189" s="76" t="s">
        <v>57</v>
      </c>
      <c r="N189" s="109"/>
      <c r="O189" s="72"/>
      <c r="P189" s="73"/>
      <c r="Q189" s="72">
        <f>J177</f>
        <v>9167</v>
      </c>
      <c r="R189" s="73"/>
      <c r="S189" s="72">
        <f>H177</f>
        <v>189</v>
      </c>
      <c r="T189" s="73"/>
      <c r="U189" s="72">
        <f>F177</f>
        <v>2434</v>
      </c>
      <c r="V189" s="73"/>
      <c r="W189" s="72">
        <f>D177</f>
        <v>5059</v>
      </c>
      <c r="X189" s="73"/>
      <c r="Y189" s="72">
        <f>SUM(Q189:W189)</f>
        <v>16849</v>
      </c>
    </row>
    <row r="190" spans="2:25" s="37" customFormat="1" ht="12" customHeight="1"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79" t="s">
        <v>58</v>
      </c>
      <c r="M190" s="79" t="s">
        <v>59</v>
      </c>
      <c r="N190" s="79"/>
      <c r="O190" s="108"/>
      <c r="P190" s="108"/>
      <c r="Q190" s="103">
        <f>Q191+Q192+Q193</f>
        <v>-935</v>
      </c>
      <c r="R190" s="103"/>
      <c r="S190" s="103">
        <f>S191+S192+S193</f>
        <v>4917</v>
      </c>
      <c r="T190" s="103"/>
      <c r="U190" s="103">
        <f>U191+U192+U193</f>
        <v>7751</v>
      </c>
      <c r="V190" s="103"/>
      <c r="W190" s="103">
        <f>W191+W192+W193</f>
        <v>-486</v>
      </c>
      <c r="X190" s="103"/>
      <c r="Y190" s="103">
        <f>Y191+Y192+Y193</f>
        <v>6078</v>
      </c>
    </row>
    <row r="191" spans="2:25" s="126" customFormat="1" ht="12" customHeight="1"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114" t="s">
        <v>158</v>
      </c>
      <c r="M191" s="114"/>
      <c r="N191" s="113" t="s">
        <v>159</v>
      </c>
      <c r="O191" s="89"/>
      <c r="P191" s="89"/>
      <c r="Q191" s="87">
        <v>0</v>
      </c>
      <c r="R191" s="87"/>
      <c r="S191" s="87">
        <v>1455</v>
      </c>
      <c r="T191" s="87"/>
      <c r="U191" s="87">
        <v>1649</v>
      </c>
      <c r="V191" s="87"/>
      <c r="W191" s="87">
        <v>15</v>
      </c>
      <c r="X191" s="87"/>
      <c r="Y191" s="87">
        <v>3119</v>
      </c>
    </row>
    <row r="192" spans="2:25" s="126" customFormat="1" ht="12" customHeight="1"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114" t="s">
        <v>160</v>
      </c>
      <c r="M192" s="114"/>
      <c r="N192" s="114" t="s">
        <v>161</v>
      </c>
      <c r="O192" s="89"/>
      <c r="P192" s="89"/>
      <c r="Q192" s="87">
        <v>14</v>
      </c>
      <c r="R192" s="87"/>
      <c r="S192" s="87">
        <v>641</v>
      </c>
      <c r="T192" s="87"/>
      <c r="U192" s="87">
        <v>3746</v>
      </c>
      <c r="V192" s="87"/>
      <c r="W192" s="87">
        <v>1739</v>
      </c>
      <c r="X192" s="87"/>
      <c r="Y192" s="87">
        <v>6140</v>
      </c>
    </row>
    <row r="193" spans="2:25" s="93" customFormat="1" ht="12" customHeight="1">
      <c r="B193" s="91"/>
      <c r="C193" s="55"/>
      <c r="D193" s="91"/>
      <c r="E193" s="53"/>
      <c r="F193" s="91"/>
      <c r="G193" s="53"/>
      <c r="H193" s="91"/>
      <c r="I193" s="53"/>
      <c r="J193" s="91"/>
      <c r="K193" s="53"/>
      <c r="L193" s="92" t="s">
        <v>162</v>
      </c>
      <c r="M193" s="92"/>
      <c r="N193" s="92" t="s">
        <v>163</v>
      </c>
      <c r="O193" s="91"/>
      <c r="P193" s="55"/>
      <c r="Q193" s="91">
        <v>-949</v>
      </c>
      <c r="R193" s="55"/>
      <c r="S193" s="91">
        <v>2821</v>
      </c>
      <c r="T193" s="55"/>
      <c r="U193" s="91">
        <v>2356</v>
      </c>
      <c r="V193" s="55"/>
      <c r="W193" s="91">
        <v>-2240</v>
      </c>
      <c r="X193" s="55"/>
      <c r="Y193" s="91">
        <v>-3181</v>
      </c>
    </row>
    <row r="194" spans="2:56" s="131" customFormat="1" ht="12" customHeight="1"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79" t="s">
        <v>58</v>
      </c>
      <c r="M194" s="79" t="s">
        <v>60</v>
      </c>
      <c r="N194" s="79"/>
      <c r="O194" s="108"/>
      <c r="P194" s="108"/>
      <c r="Q194" s="103">
        <f>Q195+Q196+Q197</f>
        <v>-36</v>
      </c>
      <c r="R194" s="103"/>
      <c r="S194" s="103">
        <f>S195+S196+S197</f>
        <v>-1243</v>
      </c>
      <c r="T194" s="103"/>
      <c r="U194" s="103">
        <f>U195+U196+U197</f>
        <v>-7043</v>
      </c>
      <c r="V194" s="103"/>
      <c r="W194" s="103">
        <f>W195+W196+W197</f>
        <v>-7063</v>
      </c>
      <c r="X194" s="103"/>
      <c r="Y194" s="103">
        <f>Y195+Y196+Y197</f>
        <v>-10216</v>
      </c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0"/>
      <c r="AY194" s="130"/>
      <c r="AZ194" s="130"/>
      <c r="BA194" s="130"/>
      <c r="BB194" s="130"/>
      <c r="BC194" s="130"/>
      <c r="BD194" s="130"/>
    </row>
    <row r="195" spans="2:56" s="56" customFormat="1" ht="12" customHeight="1"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114" t="s">
        <v>158</v>
      </c>
      <c r="M195" s="113"/>
      <c r="N195" s="114" t="s">
        <v>159</v>
      </c>
      <c r="O195" s="89"/>
      <c r="P195" s="89"/>
      <c r="Q195" s="87">
        <v>0</v>
      </c>
      <c r="R195" s="87"/>
      <c r="S195" s="87">
        <v>0</v>
      </c>
      <c r="T195" s="87"/>
      <c r="U195" s="87">
        <v>0</v>
      </c>
      <c r="V195" s="87"/>
      <c r="W195" s="87">
        <v>0</v>
      </c>
      <c r="X195" s="87"/>
      <c r="Y195" s="87">
        <v>0</v>
      </c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</row>
    <row r="196" spans="2:25" s="132" customFormat="1" ht="12" customHeight="1"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114" t="s">
        <v>160</v>
      </c>
      <c r="M196" s="114"/>
      <c r="N196" s="114" t="s">
        <v>161</v>
      </c>
      <c r="O196" s="89"/>
      <c r="P196" s="89"/>
      <c r="Q196" s="87">
        <v>-2</v>
      </c>
      <c r="R196" s="87"/>
      <c r="S196" s="87">
        <v>-1068</v>
      </c>
      <c r="T196" s="87"/>
      <c r="U196" s="87">
        <v>-4450</v>
      </c>
      <c r="V196" s="87"/>
      <c r="W196" s="87">
        <v>-3791</v>
      </c>
      <c r="X196" s="87"/>
      <c r="Y196" s="87">
        <v>-9311</v>
      </c>
    </row>
    <row r="197" spans="2:25" s="93" customFormat="1" ht="12" customHeight="1"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114" t="s">
        <v>162</v>
      </c>
      <c r="M197" s="114"/>
      <c r="N197" s="114" t="s">
        <v>174</v>
      </c>
      <c r="O197" s="89"/>
      <c r="P197" s="89"/>
      <c r="Q197" s="87">
        <v>-34</v>
      </c>
      <c r="R197" s="87"/>
      <c r="S197" s="87">
        <v>-175</v>
      </c>
      <c r="T197" s="87"/>
      <c r="U197" s="87">
        <v>-2593</v>
      </c>
      <c r="V197" s="87"/>
      <c r="W197" s="87">
        <v>-3272</v>
      </c>
      <c r="X197" s="87"/>
      <c r="Y197" s="87">
        <v>-905</v>
      </c>
    </row>
    <row r="198" spans="2:25" s="68" customFormat="1" ht="12" customHeight="1">
      <c r="B198" s="133">
        <f>SUM(D198:J198)</f>
        <v>12711</v>
      </c>
      <c r="C198" s="133"/>
      <c r="D198" s="133">
        <f>W189+W190+W194</f>
        <v>-2490</v>
      </c>
      <c r="E198" s="133"/>
      <c r="F198" s="133">
        <f>U189+U190+U194</f>
        <v>3142</v>
      </c>
      <c r="G198" s="133"/>
      <c r="H198" s="133">
        <f>S189+S190+S194</f>
        <v>3863</v>
      </c>
      <c r="I198" s="133"/>
      <c r="J198" s="133">
        <f>Q189+Q190+Q194</f>
        <v>8196</v>
      </c>
      <c r="K198" s="103"/>
      <c r="L198" s="134" t="s">
        <v>61</v>
      </c>
      <c r="M198" s="134" t="s">
        <v>164</v>
      </c>
      <c r="N198" s="134"/>
      <c r="O198" s="108"/>
      <c r="P198" s="108"/>
      <c r="Q198" s="103"/>
      <c r="R198" s="103"/>
      <c r="S198" s="103"/>
      <c r="T198" s="103"/>
      <c r="U198" s="103"/>
      <c r="V198" s="103"/>
      <c r="W198" s="103"/>
      <c r="X198" s="103"/>
      <c r="Y198" s="103"/>
    </row>
    <row r="199" spans="2:25" s="68" customFormat="1" ht="12" customHeight="1"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35"/>
      <c r="M199" s="135" t="s">
        <v>165</v>
      </c>
      <c r="N199" s="135"/>
      <c r="O199" s="108"/>
      <c r="P199" s="108"/>
      <c r="Q199" s="103"/>
      <c r="R199" s="103"/>
      <c r="S199" s="103"/>
      <c r="T199" s="103"/>
      <c r="U199" s="103"/>
      <c r="V199" s="103"/>
      <c r="W199" s="103"/>
      <c r="X199" s="103"/>
      <c r="Y199" s="103"/>
    </row>
    <row r="200" spans="2:56" s="67" customFormat="1" ht="12" customHeight="1" thickBot="1">
      <c r="B200" s="63"/>
      <c r="C200" s="64"/>
      <c r="D200" s="63"/>
      <c r="E200" s="64"/>
      <c r="F200" s="63"/>
      <c r="G200" s="64"/>
      <c r="H200" s="63"/>
      <c r="I200" s="64"/>
      <c r="J200" s="63"/>
      <c r="K200" s="64"/>
      <c r="L200" s="65"/>
      <c r="M200" s="65" t="s">
        <v>166</v>
      </c>
      <c r="N200" s="65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</row>
    <row r="201" spans="2:25" s="68" customFormat="1" ht="21" customHeight="1">
      <c r="B201" s="15" t="s">
        <v>31</v>
      </c>
      <c r="C201" s="15"/>
      <c r="D201" s="17"/>
      <c r="E201" s="18"/>
      <c r="F201" s="18"/>
      <c r="G201" s="18"/>
      <c r="H201" s="18"/>
      <c r="I201" s="18"/>
      <c r="J201" s="18"/>
      <c r="K201" s="18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2:25" s="68" customFormat="1" ht="3.75" customHeight="1">
      <c r="B202" s="20"/>
      <c r="C202" s="20"/>
      <c r="D202" s="20"/>
      <c r="E202" s="20"/>
      <c r="F202" s="20"/>
      <c r="G202" s="20"/>
      <c r="H202" s="20"/>
      <c r="I202" s="20"/>
      <c r="J202" s="20"/>
      <c r="K202" s="21"/>
      <c r="L202" s="22"/>
      <c r="M202" s="23"/>
      <c r="N202" s="24"/>
      <c r="O202" s="24"/>
      <c r="P202" s="25"/>
      <c r="Q202" s="20"/>
      <c r="R202" s="20"/>
      <c r="S202" s="20"/>
      <c r="T202" s="20"/>
      <c r="U202" s="20"/>
      <c r="V202" s="20"/>
      <c r="W202" s="20"/>
      <c r="X202" s="20"/>
      <c r="Y202" s="20"/>
    </row>
    <row r="203" spans="2:25" s="68" customFormat="1" ht="12.75">
      <c r="B203" s="26" t="s">
        <v>29</v>
      </c>
      <c r="C203" s="27"/>
      <c r="D203" s="27"/>
      <c r="E203" s="27"/>
      <c r="F203" s="27"/>
      <c r="G203" s="27"/>
      <c r="H203" s="27"/>
      <c r="I203" s="27"/>
      <c r="J203" s="27"/>
      <c r="K203" s="21"/>
      <c r="L203" s="28" t="s">
        <v>6</v>
      </c>
      <c r="M203" s="29"/>
      <c r="N203" s="30" t="s">
        <v>72</v>
      </c>
      <c r="O203" s="30"/>
      <c r="P203" s="31"/>
      <c r="Q203" s="34" t="s">
        <v>30</v>
      </c>
      <c r="R203" s="27"/>
      <c r="S203" s="27"/>
      <c r="T203" s="27"/>
      <c r="U203" s="27"/>
      <c r="V203" s="27"/>
      <c r="W203" s="27"/>
      <c r="X203" s="27"/>
      <c r="Y203" s="129"/>
    </row>
    <row r="204" spans="2:25" s="68" customFormat="1" ht="2.25" customHeight="1">
      <c r="B204" s="32"/>
      <c r="C204" s="32"/>
      <c r="D204" s="32"/>
      <c r="E204" s="32"/>
      <c r="F204" s="32"/>
      <c r="G204" s="32"/>
      <c r="H204" s="32"/>
      <c r="I204" s="32"/>
      <c r="J204" s="32"/>
      <c r="K204" s="33"/>
      <c r="L204" s="27"/>
      <c r="M204" s="32"/>
      <c r="N204" s="27"/>
      <c r="O204" s="27"/>
      <c r="P204" s="31"/>
      <c r="Q204" s="31"/>
      <c r="R204" s="31"/>
      <c r="S204" s="31"/>
      <c r="T204" s="31"/>
      <c r="U204" s="31"/>
      <c r="V204" s="31"/>
      <c r="W204" s="31"/>
      <c r="X204" s="31"/>
      <c r="Y204" s="31"/>
    </row>
    <row r="205" spans="2:25" s="68" customFormat="1" ht="12.75">
      <c r="B205" s="34" t="s">
        <v>8</v>
      </c>
      <c r="C205" s="21"/>
      <c r="D205" s="35" t="s">
        <v>180</v>
      </c>
      <c r="E205" s="21"/>
      <c r="F205" s="35" t="s">
        <v>181</v>
      </c>
      <c r="G205" s="21"/>
      <c r="H205" s="35" t="s">
        <v>182</v>
      </c>
      <c r="I205" s="21"/>
      <c r="J205" s="35" t="s">
        <v>183</v>
      </c>
      <c r="K205" s="21"/>
      <c r="L205" s="34"/>
      <c r="M205" s="36"/>
      <c r="N205" s="34" t="s">
        <v>73</v>
      </c>
      <c r="O205" s="34"/>
      <c r="P205" s="31"/>
      <c r="Q205" s="35" t="s">
        <v>183</v>
      </c>
      <c r="R205" s="21"/>
      <c r="S205" s="35" t="s">
        <v>182</v>
      </c>
      <c r="T205" s="21"/>
      <c r="U205" s="35" t="s">
        <v>181</v>
      </c>
      <c r="V205" s="21"/>
      <c r="W205" s="35" t="s">
        <v>180</v>
      </c>
      <c r="X205" s="21"/>
      <c r="Y205" s="34" t="s">
        <v>8</v>
      </c>
    </row>
    <row r="206" spans="2:25" s="68" customFormat="1" ht="2.25" customHeight="1">
      <c r="B206" s="36"/>
      <c r="C206" s="21"/>
      <c r="D206" s="21"/>
      <c r="E206" s="21"/>
      <c r="F206" s="21"/>
      <c r="G206" s="21"/>
      <c r="H206" s="21"/>
      <c r="I206" s="21"/>
      <c r="J206" s="21"/>
      <c r="K206" s="21"/>
      <c r="L206" s="34"/>
      <c r="M206" s="36"/>
      <c r="N206" s="34"/>
      <c r="O206" s="34"/>
      <c r="P206" s="37"/>
      <c r="Q206" s="21"/>
      <c r="R206" s="21"/>
      <c r="S206" s="21"/>
      <c r="T206" s="21"/>
      <c r="U206" s="21"/>
      <c r="V206" s="21"/>
      <c r="W206" s="21"/>
      <c r="X206" s="21"/>
      <c r="Y206" s="36"/>
    </row>
    <row r="207" spans="2:25" s="68" customFormat="1" ht="12.75">
      <c r="B207" s="38" t="s">
        <v>9</v>
      </c>
      <c r="C207" s="21"/>
      <c r="D207" s="39" t="s">
        <v>9</v>
      </c>
      <c r="E207" s="40"/>
      <c r="F207" s="39" t="s">
        <v>187</v>
      </c>
      <c r="G207" s="21"/>
      <c r="H207" s="41" t="s">
        <v>190</v>
      </c>
      <c r="I207" s="21"/>
      <c r="J207" s="35" t="s">
        <v>193</v>
      </c>
      <c r="K207" s="21"/>
      <c r="L207" s="34"/>
      <c r="M207" s="36"/>
      <c r="N207" s="34"/>
      <c r="O207" s="34"/>
      <c r="P207" s="37"/>
      <c r="Q207" s="35" t="s">
        <v>193</v>
      </c>
      <c r="R207" s="21"/>
      <c r="S207" s="41" t="s">
        <v>190</v>
      </c>
      <c r="T207" s="40"/>
      <c r="U207" s="39" t="s">
        <v>187</v>
      </c>
      <c r="V207" s="21"/>
      <c r="W207" s="39" t="s">
        <v>9</v>
      </c>
      <c r="X207" s="21"/>
      <c r="Y207" s="38" t="s">
        <v>9</v>
      </c>
    </row>
    <row r="208" spans="2:25" s="68" customFormat="1" ht="12.75">
      <c r="B208" s="42" t="s">
        <v>195</v>
      </c>
      <c r="C208" s="40"/>
      <c r="D208" s="39" t="s">
        <v>186</v>
      </c>
      <c r="E208" s="40"/>
      <c r="F208" s="39" t="s">
        <v>188</v>
      </c>
      <c r="G208" s="40"/>
      <c r="H208" s="41" t="s">
        <v>191</v>
      </c>
      <c r="I208" s="21"/>
      <c r="J208" s="39" t="s">
        <v>213</v>
      </c>
      <c r="K208" s="21"/>
      <c r="L208" s="30"/>
      <c r="M208" s="43"/>
      <c r="N208" s="30"/>
      <c r="O208" s="30"/>
      <c r="P208" s="44"/>
      <c r="Q208" s="39" t="s">
        <v>213</v>
      </c>
      <c r="R208" s="40"/>
      <c r="S208" s="39" t="s">
        <v>191</v>
      </c>
      <c r="T208" s="40"/>
      <c r="U208" s="39" t="s">
        <v>188</v>
      </c>
      <c r="V208" s="40"/>
      <c r="W208" s="39" t="s">
        <v>186</v>
      </c>
      <c r="X208" s="21"/>
      <c r="Y208" s="42" t="s">
        <v>195</v>
      </c>
    </row>
    <row r="209" spans="2:25" s="68" customFormat="1" ht="12" customHeight="1">
      <c r="B209" s="42" t="s">
        <v>194</v>
      </c>
      <c r="C209" s="40"/>
      <c r="D209" s="39" t="s">
        <v>184</v>
      </c>
      <c r="E209" s="40"/>
      <c r="F209" s="39" t="s">
        <v>189</v>
      </c>
      <c r="G209" s="40"/>
      <c r="H209" s="41" t="s">
        <v>185</v>
      </c>
      <c r="I209" s="21"/>
      <c r="J209" s="39" t="s">
        <v>192</v>
      </c>
      <c r="K209" s="21"/>
      <c r="L209" s="30"/>
      <c r="M209" s="43"/>
      <c r="N209" s="30"/>
      <c r="O209" s="30"/>
      <c r="P209" s="44"/>
      <c r="Q209" s="39" t="s">
        <v>192</v>
      </c>
      <c r="R209" s="40"/>
      <c r="S209" s="39" t="s">
        <v>185</v>
      </c>
      <c r="T209" s="40"/>
      <c r="U209" s="39" t="s">
        <v>189</v>
      </c>
      <c r="V209" s="40"/>
      <c r="W209" s="39" t="s">
        <v>184</v>
      </c>
      <c r="X209" s="21"/>
      <c r="Y209" s="42" t="s">
        <v>194</v>
      </c>
    </row>
    <row r="210" spans="2:25" s="68" customFormat="1" ht="2.25" customHeight="1">
      <c r="B210" s="45"/>
      <c r="C210" s="46"/>
      <c r="D210" s="47"/>
      <c r="E210" s="46"/>
      <c r="F210" s="47"/>
      <c r="G210" s="46"/>
      <c r="H210" s="47"/>
      <c r="I210" s="46"/>
      <c r="J210" s="47"/>
      <c r="K210" s="46"/>
      <c r="L210" s="48"/>
      <c r="M210" s="48"/>
      <c r="N210" s="48"/>
      <c r="O210" s="48"/>
      <c r="P210" s="48"/>
      <c r="Q210" s="45"/>
      <c r="R210" s="46"/>
      <c r="S210" s="47"/>
      <c r="T210" s="46"/>
      <c r="U210" s="47"/>
      <c r="V210" s="46"/>
      <c r="W210" s="47"/>
      <c r="X210" s="46"/>
      <c r="Y210" s="47"/>
    </row>
    <row r="211" spans="2:25" s="141" customFormat="1" ht="12" customHeight="1"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7" t="s">
        <v>61</v>
      </c>
      <c r="M211" s="138" t="s">
        <v>164</v>
      </c>
      <c r="N211" s="138"/>
      <c r="O211" s="139"/>
      <c r="P211" s="140"/>
      <c r="Q211" s="136">
        <f>J198</f>
        <v>8196</v>
      </c>
      <c r="R211" s="136"/>
      <c r="S211" s="136">
        <f>H198</f>
        <v>3863</v>
      </c>
      <c r="T211" s="136"/>
      <c r="U211" s="136">
        <f>F198</f>
        <v>3142</v>
      </c>
      <c r="V211" s="136"/>
      <c r="W211" s="136">
        <f>D198</f>
        <v>-2490</v>
      </c>
      <c r="X211" s="136"/>
      <c r="Y211" s="136">
        <f>SUM(Q211:W211)</f>
        <v>12711</v>
      </c>
    </row>
    <row r="212" spans="2:25" s="16" customFormat="1" ht="12" customHeight="1"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42"/>
      <c r="M212" s="143" t="s">
        <v>165</v>
      </c>
      <c r="N212" s="143"/>
      <c r="O212" s="108"/>
      <c r="P212" s="108"/>
      <c r="Q212" s="103"/>
      <c r="R212" s="103"/>
      <c r="S212" s="103"/>
      <c r="T212" s="103"/>
      <c r="U212" s="103"/>
      <c r="V212" s="103"/>
      <c r="W212" s="103"/>
      <c r="X212" s="103"/>
      <c r="Y212" s="103"/>
    </row>
    <row r="213" spans="2:25" s="77" customFormat="1" ht="12" customHeight="1">
      <c r="B213" s="72"/>
      <c r="C213" s="73"/>
      <c r="D213" s="72"/>
      <c r="E213" s="74"/>
      <c r="F213" s="72"/>
      <c r="G213" s="74"/>
      <c r="H213" s="72"/>
      <c r="I213" s="74"/>
      <c r="J213" s="72"/>
      <c r="K213" s="74"/>
      <c r="L213" s="76"/>
      <c r="M213" s="76" t="s">
        <v>166</v>
      </c>
      <c r="N213" s="76"/>
      <c r="O213" s="72"/>
      <c r="P213" s="73"/>
      <c r="Q213" s="72"/>
      <c r="R213" s="73"/>
      <c r="S213" s="72"/>
      <c r="T213" s="73"/>
      <c r="U213" s="72"/>
      <c r="V213" s="73"/>
      <c r="W213" s="72"/>
      <c r="X213" s="73"/>
      <c r="Y213" s="72"/>
    </row>
    <row r="214" spans="2:25" s="148" customFormat="1" ht="12" customHeight="1">
      <c r="B214" s="144">
        <f>SUM(D214:J214)</f>
        <v>28069</v>
      </c>
      <c r="C214" s="145"/>
      <c r="D214" s="144">
        <f>D215+D217</f>
        <v>6991</v>
      </c>
      <c r="E214" s="146"/>
      <c r="F214" s="144">
        <f>F215+F217</f>
        <v>10938</v>
      </c>
      <c r="G214" s="146"/>
      <c r="H214" s="144">
        <f>H215+H217</f>
        <v>9800</v>
      </c>
      <c r="I214" s="146"/>
      <c r="J214" s="144">
        <f>J215+J217</f>
        <v>340</v>
      </c>
      <c r="K214" s="146"/>
      <c r="L214" s="147" t="s">
        <v>216</v>
      </c>
      <c r="M214" s="147" t="s">
        <v>217</v>
      </c>
      <c r="N214" s="147"/>
      <c r="O214" s="144"/>
      <c r="P214" s="145"/>
      <c r="Q214" s="144"/>
      <c r="R214" s="145"/>
      <c r="S214" s="144"/>
      <c r="T214" s="145"/>
      <c r="U214" s="144"/>
      <c r="V214" s="145"/>
      <c r="W214" s="144"/>
      <c r="X214" s="145"/>
      <c r="Y214" s="144"/>
    </row>
    <row r="215" spans="2:25" s="56" customFormat="1" ht="12" customHeight="1">
      <c r="B215" s="87">
        <f>SUM(D215:J215)</f>
        <v>28069</v>
      </c>
      <c r="C215" s="87"/>
      <c r="D215" s="87">
        <v>6991</v>
      </c>
      <c r="E215" s="87"/>
      <c r="F215" s="87">
        <v>10938</v>
      </c>
      <c r="G215" s="87"/>
      <c r="H215" s="87">
        <v>9800</v>
      </c>
      <c r="I215" s="87"/>
      <c r="J215" s="87">
        <v>340</v>
      </c>
      <c r="K215" s="87"/>
      <c r="L215" s="88" t="s">
        <v>62</v>
      </c>
      <c r="M215" s="88"/>
      <c r="N215" s="88" t="s">
        <v>63</v>
      </c>
      <c r="O215" s="89"/>
      <c r="P215" s="89"/>
      <c r="Q215" s="87"/>
      <c r="R215" s="87"/>
      <c r="S215" s="87"/>
      <c r="T215" s="87"/>
      <c r="U215" s="87"/>
      <c r="V215" s="87"/>
      <c r="W215" s="87"/>
      <c r="X215" s="87"/>
      <c r="Y215" s="87"/>
    </row>
    <row r="216" spans="2:25" s="31" customFormat="1" ht="12" customHeight="1">
      <c r="B216" s="103">
        <f>SUM(D216:J216)</f>
        <v>-12047</v>
      </c>
      <c r="C216" s="103"/>
      <c r="D216" s="103">
        <f>-D24</f>
        <v>-4278</v>
      </c>
      <c r="E216" s="103"/>
      <c r="F216" s="103">
        <f>-F24</f>
        <v>-4215</v>
      </c>
      <c r="G216" s="103"/>
      <c r="H216" s="103">
        <f>-H24</f>
        <v>-3324</v>
      </c>
      <c r="I216" s="103"/>
      <c r="J216" s="103">
        <f>-J24</f>
        <v>-230</v>
      </c>
      <c r="K216" s="103"/>
      <c r="L216" s="111" t="s">
        <v>14</v>
      </c>
      <c r="M216" s="111" t="s">
        <v>15</v>
      </c>
      <c r="N216" s="111"/>
      <c r="O216" s="108"/>
      <c r="P216" s="108"/>
      <c r="Q216" s="103"/>
      <c r="R216" s="103"/>
      <c r="S216" s="103"/>
      <c r="T216" s="103"/>
      <c r="U216" s="103"/>
      <c r="V216" s="103"/>
      <c r="W216" s="103"/>
      <c r="X216" s="103"/>
      <c r="Y216" s="103"/>
    </row>
    <row r="217" spans="2:25" s="56" customFormat="1" ht="12" customHeight="1" hidden="1">
      <c r="B217" s="87">
        <f>SUM(D217:J217)</f>
        <v>0</v>
      </c>
      <c r="C217" s="87"/>
      <c r="D217" s="87">
        <v>0</v>
      </c>
      <c r="E217" s="87"/>
      <c r="F217" s="87">
        <v>0</v>
      </c>
      <c r="G217" s="87"/>
      <c r="H217" s="87">
        <v>0</v>
      </c>
      <c r="I217" s="87"/>
      <c r="J217" s="87">
        <v>0</v>
      </c>
      <c r="K217" s="87"/>
      <c r="L217" s="114" t="s">
        <v>224</v>
      </c>
      <c r="M217" s="114"/>
      <c r="N217" s="114" t="s">
        <v>225</v>
      </c>
      <c r="O217" s="89"/>
      <c r="P217" s="89"/>
      <c r="Q217" s="87"/>
      <c r="R217" s="87"/>
      <c r="S217" s="87"/>
      <c r="T217" s="87"/>
      <c r="U217" s="87"/>
      <c r="V217" s="87"/>
      <c r="W217" s="87"/>
      <c r="X217" s="87"/>
      <c r="Y217" s="87"/>
    </row>
    <row r="218" spans="2:25" s="44" customFormat="1" ht="12" customHeight="1">
      <c r="B218" s="103">
        <f>SUM(D218:J218)</f>
        <v>-412</v>
      </c>
      <c r="C218" s="103"/>
      <c r="D218" s="103">
        <v>24</v>
      </c>
      <c r="E218" s="103"/>
      <c r="F218" s="103">
        <v>248</v>
      </c>
      <c r="G218" s="103"/>
      <c r="H218" s="103">
        <v>-710</v>
      </c>
      <c r="I218" s="103"/>
      <c r="J218" s="103">
        <v>26</v>
      </c>
      <c r="K218" s="103"/>
      <c r="L218" s="111" t="s">
        <v>64</v>
      </c>
      <c r="M218" s="111" t="s">
        <v>167</v>
      </c>
      <c r="N218" s="111"/>
      <c r="O218" s="108"/>
      <c r="P218" s="108"/>
      <c r="Q218" s="103"/>
      <c r="R218" s="103"/>
      <c r="S218" s="103"/>
      <c r="T218" s="103"/>
      <c r="U218" s="103"/>
      <c r="V218" s="103"/>
      <c r="W218" s="103"/>
      <c r="X218" s="103"/>
      <c r="Y218" s="103"/>
    </row>
    <row r="219" spans="2:25" s="44" customFormat="1" ht="12" customHeight="1"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49"/>
      <c r="M219" s="150" t="s">
        <v>168</v>
      </c>
      <c r="N219" s="150"/>
      <c r="O219" s="108"/>
      <c r="P219" s="108"/>
      <c r="Q219" s="103"/>
      <c r="R219" s="103"/>
      <c r="S219" s="103"/>
      <c r="T219" s="103"/>
      <c r="U219" s="103"/>
      <c r="V219" s="103"/>
      <c r="W219" s="103"/>
      <c r="X219" s="103"/>
      <c r="Y219" s="103"/>
    </row>
    <row r="220" spans="11:25" s="48" customFormat="1" ht="12" customHeight="1">
      <c r="K220" s="103"/>
      <c r="L220" s="149"/>
      <c r="M220" s="150" t="s">
        <v>169</v>
      </c>
      <c r="N220" s="150"/>
      <c r="O220" s="108"/>
      <c r="P220" s="108"/>
      <c r="Q220" s="103"/>
      <c r="R220" s="103"/>
      <c r="S220" s="103"/>
      <c r="T220" s="103"/>
      <c r="U220" s="103"/>
      <c r="V220" s="103"/>
      <c r="W220" s="103"/>
      <c r="X220" s="103"/>
      <c r="Y220" s="103"/>
    </row>
    <row r="221" spans="2:56" s="31" customFormat="1" ht="12" customHeight="1">
      <c r="B221" s="98">
        <f>SUM(D221:J221)</f>
        <v>-2899</v>
      </c>
      <c r="C221" s="98"/>
      <c r="D221" s="98">
        <f>W211-D214-D216-D218</f>
        <v>-5227</v>
      </c>
      <c r="E221" s="98"/>
      <c r="F221" s="98">
        <f>U211-F214-F216-F218</f>
        <v>-3829</v>
      </c>
      <c r="G221" s="98"/>
      <c r="H221" s="98">
        <f>S211-H214-H216-H218</f>
        <v>-1903</v>
      </c>
      <c r="I221" s="98"/>
      <c r="J221" s="98">
        <f>Q211-J214-J216-J218</f>
        <v>8060</v>
      </c>
      <c r="K221" s="103"/>
      <c r="L221" s="121" t="s">
        <v>65</v>
      </c>
      <c r="M221" s="121" t="s">
        <v>170</v>
      </c>
      <c r="N221" s="121"/>
      <c r="O221" s="108"/>
      <c r="P221" s="108"/>
      <c r="Q221" s="103"/>
      <c r="R221" s="103"/>
      <c r="S221" s="103"/>
      <c r="T221" s="103"/>
      <c r="U221" s="103"/>
      <c r="V221" s="103"/>
      <c r="W221" s="103"/>
      <c r="X221" s="103"/>
      <c r="Y221" s="103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</row>
    <row r="222" spans="2:56" s="62" customFormat="1" ht="12" customHeight="1" thickBot="1">
      <c r="B222" s="151"/>
      <c r="C222" s="152"/>
      <c r="D222" s="151"/>
      <c r="E222" s="152"/>
      <c r="F222" s="151"/>
      <c r="G222" s="152"/>
      <c r="H222" s="151"/>
      <c r="I222" s="152"/>
      <c r="J222" s="151"/>
      <c r="K222" s="152"/>
      <c r="L222" s="153"/>
      <c r="M222" s="153" t="s">
        <v>171</v>
      </c>
      <c r="N222" s="153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</row>
    <row r="223" spans="2:56" s="31" customFormat="1" ht="12" customHeight="1">
      <c r="B223" s="150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</row>
    <row r="224" spans="2:56" s="31" customFormat="1" ht="12" customHeight="1">
      <c r="B224" s="157">
        <v>0</v>
      </c>
      <c r="C224" s="158">
        <f>IF(B224="(P)","Estimación provisional",IF(B224="(A)","Estimación avance",""))</f>
      </c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</row>
    <row r="225" spans="2:56" s="131" customFormat="1" ht="12" customHeight="1"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AJ225" s="130"/>
      <c r="AK225" s="130"/>
      <c r="AL225" s="130"/>
      <c r="AM225" s="130"/>
      <c r="AN225" s="130"/>
      <c r="AO225" s="130"/>
      <c r="AP225" s="130"/>
      <c r="AQ225" s="130"/>
      <c r="AR225" s="130"/>
      <c r="AS225" s="130"/>
      <c r="AT225" s="130"/>
      <c r="AU225" s="130"/>
      <c r="AV225" s="130"/>
      <c r="AW225" s="130"/>
      <c r="AX225" s="130"/>
      <c r="AY225" s="130"/>
      <c r="AZ225" s="130"/>
      <c r="BA225" s="130"/>
      <c r="BB225" s="130"/>
      <c r="BC225" s="130"/>
      <c r="BD225" s="130"/>
    </row>
    <row r="226" spans="2:56" s="31" customFormat="1" ht="12" customHeight="1">
      <c r="B226" s="156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</row>
    <row r="228" spans="2:25" s="9" customFormat="1" ht="12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2:25" s="9" customFormat="1" ht="12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2:25" s="9" customFormat="1" ht="12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2:25" s="9" customFormat="1" ht="12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2:25" s="9" customFormat="1" ht="12" customHeight="1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2:25" s="9" customFormat="1" ht="12" customHeight="1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2:25" s="9" customFormat="1" ht="12" customHeight="1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2:25" s="9" customFormat="1" ht="12" customHeight="1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2:25" s="9" customFormat="1" ht="12" customHeight="1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2:25" s="9" customFormat="1" ht="12" customHeight="1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2:25" s="9" customFormat="1" ht="12" customHeight="1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2:25" s="9" customFormat="1" ht="12" customHeight="1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2:56" s="12" customFormat="1" ht="12" customHeight="1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</row>
    <row r="242" spans="2:56" s="7" customFormat="1" ht="12" customHeight="1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</sheetData>
  <sheetProtection/>
  <conditionalFormatting sqref="J47 H47 F47 D47 B47">
    <cfRule type="cellIs" priority="1" dxfId="12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0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BF242"/>
  <sheetViews>
    <sheetView showGridLines="0" showRowColHeaders="0" showZeros="0" zoomScale="85" zoomScaleNormal="85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2.8515625" style="6" customWidth="1"/>
    <col min="2" max="2" width="9.28125" style="10" customWidth="1"/>
    <col min="3" max="3" width="0.5625" style="10" customWidth="1"/>
    <col min="4" max="4" width="8.28125" style="10" customWidth="1"/>
    <col min="5" max="5" width="0.5625" style="10" customWidth="1"/>
    <col min="6" max="6" width="8.8515625" style="10" customWidth="1"/>
    <col min="7" max="7" width="0.5625" style="10" customWidth="1"/>
    <col min="8" max="8" width="7.8515625" style="10" customWidth="1"/>
    <col min="9" max="9" width="0.5625" style="10" customWidth="1"/>
    <col min="10" max="10" width="10.7109375" style="10" customWidth="1"/>
    <col min="11" max="11" width="0.5625" style="10" customWidth="1"/>
    <col min="12" max="12" width="9.7109375" style="10" bestFit="1" customWidth="1"/>
    <col min="13" max="13" width="0.5625" style="10" customWidth="1"/>
    <col min="14" max="14" width="3.57421875" style="10" customWidth="1"/>
    <col min="15" max="15" width="22.28125" style="10" customWidth="1"/>
    <col min="16" max="16" width="0.5625" style="10" customWidth="1"/>
    <col min="17" max="17" width="10.8515625" style="10" customWidth="1"/>
    <col min="18" max="18" width="0.5625" style="10" customWidth="1"/>
    <col min="19" max="19" width="7.7109375" style="10" customWidth="1"/>
    <col min="20" max="20" width="0.5625" style="10" customWidth="1"/>
    <col min="21" max="21" width="8.00390625" style="10" bestFit="1" customWidth="1"/>
    <col min="22" max="22" width="0.5625" style="10" customWidth="1"/>
    <col min="23" max="23" width="7.28125" style="10" bestFit="1" customWidth="1"/>
    <col min="24" max="24" width="0.5625" style="10" customWidth="1"/>
    <col min="25" max="25" width="9.140625" style="10" customWidth="1"/>
    <col min="26" max="16384" width="11.421875" style="6" customWidth="1"/>
  </cols>
  <sheetData>
    <row r="1" ht="6" customHeight="1"/>
    <row r="2" spans="2:58" ht="24.75" customHeight="1">
      <c r="B2" s="168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169" t="s">
        <v>175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4" t="s">
        <v>239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5" t="s">
        <v>219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5" s="16" customFormat="1" ht="17.25" customHeight="1">
      <c r="B7" s="14" t="s">
        <v>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2:25" s="16" customFormat="1" ht="17.25" customHeight="1">
      <c r="B8" s="15" t="s">
        <v>74</v>
      </c>
      <c r="C8" s="15"/>
      <c r="D8" s="17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2:25" s="25" customFormat="1" ht="3.75" customHeight="1">
      <c r="B9" s="20"/>
      <c r="C9" s="20"/>
      <c r="D9" s="20"/>
      <c r="E9" s="20"/>
      <c r="F9" s="20"/>
      <c r="G9" s="20"/>
      <c r="H9" s="20"/>
      <c r="I9" s="20"/>
      <c r="J9" s="20"/>
      <c r="K9" s="21"/>
      <c r="L9" s="22"/>
      <c r="M9" s="23"/>
      <c r="N9" s="24"/>
      <c r="O9" s="24"/>
      <c r="Q9" s="20"/>
      <c r="R9" s="20"/>
      <c r="S9" s="20"/>
      <c r="T9" s="20"/>
      <c r="U9" s="20"/>
      <c r="V9" s="20"/>
      <c r="W9" s="20"/>
      <c r="X9" s="20"/>
      <c r="Y9" s="20"/>
    </row>
    <row r="10" spans="2:25" s="31" customFormat="1" ht="12" customHeight="1">
      <c r="B10" s="26" t="s">
        <v>7</v>
      </c>
      <c r="C10" s="27"/>
      <c r="D10" s="27"/>
      <c r="E10" s="27"/>
      <c r="F10" s="27"/>
      <c r="G10" s="27"/>
      <c r="H10" s="27"/>
      <c r="I10" s="27"/>
      <c r="J10" s="27"/>
      <c r="K10" s="21"/>
      <c r="L10" s="28" t="s">
        <v>6</v>
      </c>
      <c r="M10" s="29"/>
      <c r="N10" s="30" t="s">
        <v>72</v>
      </c>
      <c r="O10" s="30"/>
      <c r="Q10" s="26" t="s">
        <v>16</v>
      </c>
      <c r="R10" s="27"/>
      <c r="S10" s="27"/>
      <c r="T10" s="27"/>
      <c r="U10" s="27"/>
      <c r="V10" s="27"/>
      <c r="W10" s="27"/>
      <c r="X10" s="27"/>
      <c r="Y10" s="26"/>
    </row>
    <row r="11" spans="2:15" s="31" customFormat="1" ht="2.25" customHeight="1">
      <c r="B11" s="32"/>
      <c r="C11" s="32"/>
      <c r="D11" s="32"/>
      <c r="E11" s="32"/>
      <c r="F11" s="32"/>
      <c r="G11" s="32"/>
      <c r="H11" s="32"/>
      <c r="I11" s="32"/>
      <c r="J11" s="32"/>
      <c r="K11" s="33"/>
      <c r="L11" s="27"/>
      <c r="M11" s="32"/>
      <c r="N11" s="27"/>
      <c r="O11" s="27"/>
    </row>
    <row r="12" spans="2:25" s="31" customFormat="1" ht="11.25">
      <c r="B12" s="34" t="s">
        <v>8</v>
      </c>
      <c r="C12" s="21"/>
      <c r="D12" s="35" t="s">
        <v>180</v>
      </c>
      <c r="E12" s="21"/>
      <c r="F12" s="35" t="s">
        <v>181</v>
      </c>
      <c r="G12" s="21"/>
      <c r="H12" s="35" t="s">
        <v>182</v>
      </c>
      <c r="I12" s="21"/>
      <c r="J12" s="35" t="s">
        <v>183</v>
      </c>
      <c r="K12" s="21"/>
      <c r="L12" s="34"/>
      <c r="M12" s="36"/>
      <c r="N12" s="34" t="s">
        <v>73</v>
      </c>
      <c r="O12" s="34"/>
      <c r="Q12" s="35" t="s">
        <v>183</v>
      </c>
      <c r="R12" s="21"/>
      <c r="S12" s="35" t="s">
        <v>182</v>
      </c>
      <c r="T12" s="21"/>
      <c r="U12" s="35" t="s">
        <v>181</v>
      </c>
      <c r="V12" s="21"/>
      <c r="W12" s="35" t="s">
        <v>180</v>
      </c>
      <c r="X12" s="21"/>
      <c r="Y12" s="34" t="s">
        <v>8</v>
      </c>
    </row>
    <row r="13" spans="2:25" s="37" customFormat="1" ht="2.25" customHeight="1">
      <c r="B13" s="36"/>
      <c r="C13" s="21"/>
      <c r="D13" s="21"/>
      <c r="E13" s="21"/>
      <c r="F13" s="21"/>
      <c r="G13" s="21"/>
      <c r="H13" s="21"/>
      <c r="I13" s="21"/>
      <c r="J13" s="21"/>
      <c r="K13" s="21"/>
      <c r="L13" s="34"/>
      <c r="M13" s="36"/>
      <c r="N13" s="34"/>
      <c r="O13" s="34"/>
      <c r="Q13" s="21"/>
      <c r="R13" s="21"/>
      <c r="S13" s="21"/>
      <c r="T13" s="21"/>
      <c r="U13" s="21"/>
      <c r="V13" s="21"/>
      <c r="W13" s="21"/>
      <c r="X13" s="21"/>
      <c r="Y13" s="36"/>
    </row>
    <row r="14" spans="2:25" s="37" customFormat="1" ht="11.25">
      <c r="B14" s="38" t="s">
        <v>9</v>
      </c>
      <c r="C14" s="21"/>
      <c r="D14" s="39" t="s">
        <v>9</v>
      </c>
      <c r="E14" s="40"/>
      <c r="F14" s="39" t="s">
        <v>187</v>
      </c>
      <c r="G14" s="21"/>
      <c r="H14" s="41" t="s">
        <v>190</v>
      </c>
      <c r="I14" s="21"/>
      <c r="J14" s="35" t="s">
        <v>193</v>
      </c>
      <c r="K14" s="21"/>
      <c r="L14" s="34"/>
      <c r="M14" s="36"/>
      <c r="N14" s="34"/>
      <c r="O14" s="34"/>
      <c r="Q14" s="35" t="s">
        <v>193</v>
      </c>
      <c r="R14" s="21"/>
      <c r="S14" s="41" t="s">
        <v>190</v>
      </c>
      <c r="T14" s="40"/>
      <c r="U14" s="39" t="s">
        <v>187</v>
      </c>
      <c r="V14" s="21"/>
      <c r="W14" s="39" t="s">
        <v>9</v>
      </c>
      <c r="X14" s="21"/>
      <c r="Y14" s="38" t="s">
        <v>9</v>
      </c>
    </row>
    <row r="15" spans="2:25" s="44" customFormat="1" ht="11.25">
      <c r="B15" s="42" t="s">
        <v>195</v>
      </c>
      <c r="C15" s="40"/>
      <c r="D15" s="39" t="s">
        <v>186</v>
      </c>
      <c r="E15" s="40"/>
      <c r="F15" s="39" t="s">
        <v>188</v>
      </c>
      <c r="G15" s="40"/>
      <c r="H15" s="41" t="s">
        <v>191</v>
      </c>
      <c r="I15" s="21"/>
      <c r="J15" s="39" t="s">
        <v>213</v>
      </c>
      <c r="K15" s="21"/>
      <c r="L15" s="30"/>
      <c r="M15" s="43"/>
      <c r="N15" s="30"/>
      <c r="O15" s="30"/>
      <c r="Q15" s="39" t="s">
        <v>213</v>
      </c>
      <c r="R15" s="40"/>
      <c r="S15" s="39" t="s">
        <v>191</v>
      </c>
      <c r="T15" s="40"/>
      <c r="U15" s="39" t="s">
        <v>188</v>
      </c>
      <c r="V15" s="40"/>
      <c r="W15" s="39" t="s">
        <v>186</v>
      </c>
      <c r="X15" s="21"/>
      <c r="Y15" s="42" t="s">
        <v>195</v>
      </c>
    </row>
    <row r="16" spans="2:25" s="44" customFormat="1" ht="11.25">
      <c r="B16" s="42" t="s">
        <v>194</v>
      </c>
      <c r="C16" s="40"/>
      <c r="D16" s="39" t="s">
        <v>184</v>
      </c>
      <c r="E16" s="40"/>
      <c r="F16" s="39" t="s">
        <v>189</v>
      </c>
      <c r="G16" s="40"/>
      <c r="H16" s="41" t="s">
        <v>185</v>
      </c>
      <c r="I16" s="21"/>
      <c r="J16" s="39" t="s">
        <v>192</v>
      </c>
      <c r="K16" s="21"/>
      <c r="L16" s="30"/>
      <c r="M16" s="43"/>
      <c r="N16" s="30"/>
      <c r="O16" s="30"/>
      <c r="Q16" s="39" t="s">
        <v>192</v>
      </c>
      <c r="R16" s="40"/>
      <c r="S16" s="39" t="s">
        <v>185</v>
      </c>
      <c r="T16" s="40"/>
      <c r="U16" s="39" t="s">
        <v>189</v>
      </c>
      <c r="V16" s="40"/>
      <c r="W16" s="39" t="s">
        <v>184</v>
      </c>
      <c r="X16" s="21"/>
      <c r="Y16" s="42" t="s">
        <v>194</v>
      </c>
    </row>
    <row r="17" spans="2:25" s="48" customFormat="1" ht="2.25" customHeight="1">
      <c r="B17" s="45"/>
      <c r="C17" s="46"/>
      <c r="D17" s="47"/>
      <c r="E17" s="46"/>
      <c r="F17" s="47"/>
      <c r="G17" s="46"/>
      <c r="H17" s="47"/>
      <c r="I17" s="46"/>
      <c r="J17" s="47"/>
      <c r="K17" s="46"/>
      <c r="Q17" s="45"/>
      <c r="R17" s="46"/>
      <c r="S17" s="47"/>
      <c r="T17" s="46"/>
      <c r="U17" s="47"/>
      <c r="V17" s="46"/>
      <c r="W17" s="47"/>
      <c r="X17" s="46"/>
      <c r="Y17" s="47"/>
    </row>
    <row r="18" spans="2:56" s="31" customFormat="1" ht="12" customHeight="1">
      <c r="B18" s="49"/>
      <c r="C18" s="50"/>
      <c r="D18" s="49"/>
      <c r="E18" s="50"/>
      <c r="F18" s="49"/>
      <c r="G18" s="50"/>
      <c r="H18" s="49"/>
      <c r="I18" s="50"/>
      <c r="J18" s="49"/>
      <c r="K18" s="50"/>
      <c r="L18" s="37" t="s">
        <v>10</v>
      </c>
      <c r="M18" s="37" t="s">
        <v>11</v>
      </c>
      <c r="N18" s="37"/>
      <c r="O18" s="37"/>
      <c r="P18" s="51"/>
      <c r="Q18" s="49">
        <f>SUM(Q19:Q21)</f>
        <v>3616</v>
      </c>
      <c r="R18" s="51"/>
      <c r="S18" s="49">
        <f>SUM(S19:S21)</f>
        <v>31543</v>
      </c>
      <c r="T18" s="51"/>
      <c r="U18" s="49">
        <f>SUM(U19:U21)</f>
        <v>72587</v>
      </c>
      <c r="V18" s="51"/>
      <c r="W18" s="49">
        <f>SUM(W19:W21)</f>
        <v>30680</v>
      </c>
      <c r="X18" s="51"/>
      <c r="Y18" s="49">
        <f>SUM(Q18:W18)</f>
        <v>138426</v>
      </c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</row>
    <row r="19" spans="2:56" s="56" customFormat="1" ht="12" customHeight="1">
      <c r="B19" s="52"/>
      <c r="C19" s="53"/>
      <c r="D19" s="52"/>
      <c r="E19" s="53"/>
      <c r="F19" s="52"/>
      <c r="G19" s="53"/>
      <c r="H19" s="52"/>
      <c r="I19" s="53"/>
      <c r="J19" s="52"/>
      <c r="K19" s="53"/>
      <c r="L19" s="54" t="s">
        <v>66</v>
      </c>
      <c r="M19" s="54"/>
      <c r="N19" s="54" t="s">
        <v>67</v>
      </c>
      <c r="O19" s="54"/>
      <c r="P19" s="55"/>
      <c r="Q19" s="55">
        <v>202</v>
      </c>
      <c r="R19" s="55"/>
      <c r="S19" s="55">
        <v>3562</v>
      </c>
      <c r="T19" s="55"/>
      <c r="U19" s="55">
        <v>2024</v>
      </c>
      <c r="V19" s="55"/>
      <c r="W19" s="55">
        <v>2074</v>
      </c>
      <c r="X19" s="55"/>
      <c r="Y19" s="55">
        <f>SUM(Q19:W19)</f>
        <v>7862</v>
      </c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</row>
    <row r="20" spans="2:56" s="56" customFormat="1" ht="12" customHeight="1">
      <c r="B20" s="52"/>
      <c r="C20" s="53"/>
      <c r="D20" s="52"/>
      <c r="E20" s="53"/>
      <c r="F20" s="52"/>
      <c r="G20" s="53"/>
      <c r="H20" s="52"/>
      <c r="I20" s="53"/>
      <c r="J20" s="52"/>
      <c r="K20" s="53"/>
      <c r="L20" s="54" t="s">
        <v>68</v>
      </c>
      <c r="M20" s="54"/>
      <c r="N20" s="54" t="s">
        <v>69</v>
      </c>
      <c r="O20" s="54"/>
      <c r="P20" s="55"/>
      <c r="Q20" s="55">
        <v>0</v>
      </c>
      <c r="R20" s="55"/>
      <c r="S20" s="55">
        <v>156</v>
      </c>
      <c r="T20" s="55"/>
      <c r="U20" s="55">
        <v>0</v>
      </c>
      <c r="V20" s="55"/>
      <c r="W20" s="55">
        <v>0</v>
      </c>
      <c r="X20" s="55"/>
      <c r="Y20" s="55">
        <f>SUM(Q20:W20)</f>
        <v>156</v>
      </c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</row>
    <row r="21" spans="2:56" s="56" customFormat="1" ht="12" customHeight="1">
      <c r="B21" s="52"/>
      <c r="C21" s="53"/>
      <c r="D21" s="52"/>
      <c r="E21" s="53"/>
      <c r="F21" s="52"/>
      <c r="G21" s="53"/>
      <c r="H21" s="52"/>
      <c r="I21" s="53"/>
      <c r="J21" s="52"/>
      <c r="K21" s="53"/>
      <c r="L21" s="54" t="s">
        <v>70</v>
      </c>
      <c r="M21" s="54"/>
      <c r="N21" s="54" t="s">
        <v>71</v>
      </c>
      <c r="O21" s="54"/>
      <c r="P21" s="55"/>
      <c r="Q21" s="55">
        <v>3414</v>
      </c>
      <c r="R21" s="55"/>
      <c r="S21" s="55">
        <v>27825</v>
      </c>
      <c r="T21" s="55"/>
      <c r="U21" s="55">
        <v>70563</v>
      </c>
      <c r="V21" s="55"/>
      <c r="W21" s="55">
        <v>28606</v>
      </c>
      <c r="X21" s="55"/>
      <c r="Y21" s="55">
        <f>SUM(Q21:W21)</f>
        <v>130408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</row>
    <row r="22" spans="2:56" s="31" customFormat="1" ht="12" customHeight="1">
      <c r="B22" s="49">
        <f>SUM(D22:J22)</f>
        <v>40457</v>
      </c>
      <c r="C22" s="50"/>
      <c r="D22" s="49">
        <v>8346</v>
      </c>
      <c r="E22" s="50"/>
      <c r="F22" s="49">
        <v>17562</v>
      </c>
      <c r="G22" s="50"/>
      <c r="H22" s="49">
        <v>13352</v>
      </c>
      <c r="I22" s="50"/>
      <c r="J22" s="49">
        <v>1197</v>
      </c>
      <c r="K22" s="50"/>
      <c r="L22" s="37" t="s">
        <v>12</v>
      </c>
      <c r="M22" s="37" t="s">
        <v>13</v>
      </c>
      <c r="N22" s="54"/>
      <c r="O22" s="37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</row>
    <row r="23" spans="2:56" s="62" customFormat="1" ht="12" customHeight="1">
      <c r="B23" s="57">
        <f>SUM(D23:J23)</f>
        <v>97969</v>
      </c>
      <c r="C23" s="58"/>
      <c r="D23" s="57">
        <f>W18-D22</f>
        <v>22334</v>
      </c>
      <c r="E23" s="58"/>
      <c r="F23" s="57">
        <f>U18-F22</f>
        <v>55025</v>
      </c>
      <c r="G23" s="58"/>
      <c r="H23" s="57">
        <f>S18-H22</f>
        <v>18191</v>
      </c>
      <c r="I23" s="58"/>
      <c r="J23" s="57">
        <f>Q18-J22</f>
        <v>2419</v>
      </c>
      <c r="K23" s="58"/>
      <c r="L23" s="59" t="s">
        <v>176</v>
      </c>
      <c r="M23" s="59" t="s">
        <v>177</v>
      </c>
      <c r="N23" s="60"/>
      <c r="O23" s="59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</row>
    <row r="24" spans="2:56" s="31" customFormat="1" ht="12" customHeight="1">
      <c r="B24" s="49">
        <f>SUM(D24:J24)</f>
        <v>13223</v>
      </c>
      <c r="C24" s="50"/>
      <c r="D24" s="49">
        <v>4555</v>
      </c>
      <c r="E24" s="50"/>
      <c r="F24" s="49">
        <v>4693</v>
      </c>
      <c r="G24" s="50"/>
      <c r="H24" s="49">
        <v>3723</v>
      </c>
      <c r="I24" s="50"/>
      <c r="J24" s="49">
        <v>252</v>
      </c>
      <c r="K24" s="50"/>
      <c r="L24" s="37" t="s">
        <v>14</v>
      </c>
      <c r="M24" s="37" t="s">
        <v>15</v>
      </c>
      <c r="N24" s="37"/>
      <c r="O24" s="37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</row>
    <row r="25" spans="2:56" s="67" customFormat="1" ht="12" customHeight="1" thickBot="1">
      <c r="B25" s="63">
        <f>SUM(D25:J25)</f>
        <v>84746</v>
      </c>
      <c r="C25" s="64"/>
      <c r="D25" s="63">
        <f>D23-D24</f>
        <v>17779</v>
      </c>
      <c r="E25" s="64"/>
      <c r="F25" s="63">
        <f>F23-F24</f>
        <v>50332</v>
      </c>
      <c r="G25" s="64"/>
      <c r="H25" s="63">
        <f>H23-H24</f>
        <v>14468</v>
      </c>
      <c r="I25" s="64"/>
      <c r="J25" s="63">
        <f>J23-J24</f>
        <v>2167</v>
      </c>
      <c r="K25" s="64"/>
      <c r="L25" s="65" t="s">
        <v>178</v>
      </c>
      <c r="M25" s="65" t="s">
        <v>179</v>
      </c>
      <c r="N25" s="65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</row>
    <row r="26" spans="2:25" s="68" customFormat="1" ht="21" customHeight="1">
      <c r="B26" s="15" t="s">
        <v>24</v>
      </c>
      <c r="C26" s="15"/>
      <c r="D26" s="17"/>
      <c r="E26" s="18"/>
      <c r="F26" s="18"/>
      <c r="G26" s="18"/>
      <c r="H26" s="18"/>
      <c r="I26" s="18"/>
      <c r="J26" s="18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2:25" s="68" customFormat="1" ht="3.75" customHeight="1">
      <c r="B27" s="20"/>
      <c r="C27" s="20"/>
      <c r="D27" s="20"/>
      <c r="E27" s="20"/>
      <c r="F27" s="20"/>
      <c r="G27" s="20"/>
      <c r="H27" s="20"/>
      <c r="I27" s="20"/>
      <c r="J27" s="20"/>
      <c r="K27" s="21"/>
      <c r="L27" s="22"/>
      <c r="M27" s="23"/>
      <c r="N27" s="24"/>
      <c r="O27" s="24"/>
      <c r="P27" s="25"/>
      <c r="Q27" s="20"/>
      <c r="R27" s="20"/>
      <c r="S27" s="20"/>
      <c r="T27" s="20"/>
      <c r="U27" s="20"/>
      <c r="V27" s="20"/>
      <c r="W27" s="20"/>
      <c r="X27" s="20"/>
      <c r="Y27" s="20"/>
    </row>
    <row r="28" spans="2:25" s="31" customFormat="1" ht="12" customHeight="1">
      <c r="B28" s="26" t="s">
        <v>7</v>
      </c>
      <c r="C28" s="27"/>
      <c r="D28" s="27"/>
      <c r="E28" s="27"/>
      <c r="F28" s="27"/>
      <c r="G28" s="27"/>
      <c r="H28" s="27"/>
      <c r="I28" s="27"/>
      <c r="J28" s="27"/>
      <c r="K28" s="21"/>
      <c r="L28" s="28" t="s">
        <v>6</v>
      </c>
      <c r="M28" s="29"/>
      <c r="N28" s="30" t="s">
        <v>72</v>
      </c>
      <c r="O28" s="30"/>
      <c r="Q28" s="26" t="s">
        <v>16</v>
      </c>
      <c r="R28" s="27"/>
      <c r="S28" s="27"/>
      <c r="T28" s="27"/>
      <c r="U28" s="27"/>
      <c r="V28" s="27"/>
      <c r="W28" s="27"/>
      <c r="X28" s="27"/>
      <c r="Y28" s="26"/>
    </row>
    <row r="29" spans="2:15" s="31" customFormat="1" ht="2.25" customHeight="1">
      <c r="B29" s="32"/>
      <c r="C29" s="32"/>
      <c r="D29" s="32"/>
      <c r="E29" s="32"/>
      <c r="F29" s="32"/>
      <c r="G29" s="32"/>
      <c r="H29" s="32"/>
      <c r="I29" s="32"/>
      <c r="J29" s="32"/>
      <c r="K29" s="33"/>
      <c r="L29" s="27"/>
      <c r="M29" s="32"/>
      <c r="N29" s="27"/>
      <c r="O29" s="27"/>
    </row>
    <row r="30" spans="2:25" s="31" customFormat="1" ht="11.25">
      <c r="B30" s="34" t="s">
        <v>8</v>
      </c>
      <c r="C30" s="21"/>
      <c r="D30" s="35" t="s">
        <v>180</v>
      </c>
      <c r="E30" s="21"/>
      <c r="F30" s="35" t="s">
        <v>181</v>
      </c>
      <c r="G30" s="21"/>
      <c r="H30" s="35" t="s">
        <v>182</v>
      </c>
      <c r="I30" s="21"/>
      <c r="J30" s="35" t="s">
        <v>183</v>
      </c>
      <c r="K30" s="21"/>
      <c r="L30" s="34"/>
      <c r="M30" s="36"/>
      <c r="N30" s="34" t="s">
        <v>73</v>
      </c>
      <c r="O30" s="34"/>
      <c r="Q30" s="35" t="s">
        <v>183</v>
      </c>
      <c r="R30" s="21"/>
      <c r="S30" s="35" t="s">
        <v>182</v>
      </c>
      <c r="T30" s="21"/>
      <c r="U30" s="35" t="s">
        <v>181</v>
      </c>
      <c r="V30" s="21"/>
      <c r="W30" s="35" t="s">
        <v>180</v>
      </c>
      <c r="X30" s="21"/>
      <c r="Y30" s="34" t="s">
        <v>8</v>
      </c>
    </row>
    <row r="31" spans="2:25" s="37" customFormat="1" ht="2.25" customHeight="1">
      <c r="B31" s="36"/>
      <c r="C31" s="21"/>
      <c r="D31" s="21"/>
      <c r="E31" s="21"/>
      <c r="F31" s="21"/>
      <c r="G31" s="21"/>
      <c r="H31" s="21"/>
      <c r="I31" s="21"/>
      <c r="J31" s="21"/>
      <c r="K31" s="21"/>
      <c r="L31" s="34"/>
      <c r="M31" s="36"/>
      <c r="N31" s="34"/>
      <c r="O31" s="34"/>
      <c r="Q31" s="21"/>
      <c r="R31" s="21"/>
      <c r="S31" s="21"/>
      <c r="T31" s="21"/>
      <c r="U31" s="21"/>
      <c r="V31" s="21"/>
      <c r="W31" s="21"/>
      <c r="X31" s="21"/>
      <c r="Y31" s="36"/>
    </row>
    <row r="32" spans="2:25" s="37" customFormat="1" ht="11.25">
      <c r="B32" s="38" t="s">
        <v>9</v>
      </c>
      <c r="C32" s="21"/>
      <c r="D32" s="39" t="s">
        <v>9</v>
      </c>
      <c r="E32" s="40"/>
      <c r="F32" s="39" t="s">
        <v>187</v>
      </c>
      <c r="G32" s="21"/>
      <c r="H32" s="41" t="s">
        <v>190</v>
      </c>
      <c r="I32" s="21"/>
      <c r="J32" s="35" t="s">
        <v>193</v>
      </c>
      <c r="K32" s="21"/>
      <c r="L32" s="34"/>
      <c r="M32" s="36"/>
      <c r="N32" s="34"/>
      <c r="O32" s="34"/>
      <c r="Q32" s="35" t="s">
        <v>193</v>
      </c>
      <c r="R32" s="21"/>
      <c r="S32" s="41" t="s">
        <v>190</v>
      </c>
      <c r="T32" s="40"/>
      <c r="U32" s="39" t="s">
        <v>187</v>
      </c>
      <c r="V32" s="21"/>
      <c r="W32" s="39" t="s">
        <v>9</v>
      </c>
      <c r="X32" s="21"/>
      <c r="Y32" s="38" t="s">
        <v>9</v>
      </c>
    </row>
    <row r="33" spans="2:25" s="44" customFormat="1" ht="11.25">
      <c r="B33" s="42" t="s">
        <v>195</v>
      </c>
      <c r="C33" s="40"/>
      <c r="D33" s="39" t="s">
        <v>186</v>
      </c>
      <c r="E33" s="40"/>
      <c r="F33" s="39" t="s">
        <v>188</v>
      </c>
      <c r="G33" s="40"/>
      <c r="H33" s="41" t="s">
        <v>191</v>
      </c>
      <c r="I33" s="21"/>
      <c r="J33" s="39" t="s">
        <v>213</v>
      </c>
      <c r="K33" s="21"/>
      <c r="L33" s="30"/>
      <c r="M33" s="43"/>
      <c r="N33" s="30"/>
      <c r="O33" s="30"/>
      <c r="Q33" s="39" t="s">
        <v>213</v>
      </c>
      <c r="R33" s="40"/>
      <c r="S33" s="39" t="s">
        <v>191</v>
      </c>
      <c r="T33" s="40"/>
      <c r="U33" s="39" t="s">
        <v>188</v>
      </c>
      <c r="V33" s="40"/>
      <c r="W33" s="39" t="s">
        <v>186</v>
      </c>
      <c r="X33" s="21"/>
      <c r="Y33" s="42" t="s">
        <v>195</v>
      </c>
    </row>
    <row r="34" spans="2:25" s="44" customFormat="1" ht="11.25">
      <c r="B34" s="42" t="s">
        <v>194</v>
      </c>
      <c r="C34" s="40"/>
      <c r="D34" s="39" t="s">
        <v>184</v>
      </c>
      <c r="E34" s="40"/>
      <c r="F34" s="39" t="s">
        <v>189</v>
      </c>
      <c r="G34" s="40"/>
      <c r="H34" s="41" t="s">
        <v>185</v>
      </c>
      <c r="I34" s="21"/>
      <c r="J34" s="39" t="s">
        <v>192</v>
      </c>
      <c r="K34" s="21"/>
      <c r="L34" s="30"/>
      <c r="M34" s="43"/>
      <c r="N34" s="30"/>
      <c r="O34" s="30"/>
      <c r="Q34" s="39" t="s">
        <v>192</v>
      </c>
      <c r="R34" s="40"/>
      <c r="S34" s="39" t="s">
        <v>185</v>
      </c>
      <c r="T34" s="40"/>
      <c r="U34" s="39" t="s">
        <v>189</v>
      </c>
      <c r="V34" s="40"/>
      <c r="W34" s="39" t="s">
        <v>184</v>
      </c>
      <c r="X34" s="21"/>
      <c r="Y34" s="42" t="s">
        <v>194</v>
      </c>
    </row>
    <row r="35" spans="2:25" s="68" customFormat="1" ht="2.25" customHeight="1">
      <c r="B35" s="45"/>
      <c r="C35" s="46"/>
      <c r="D35" s="47"/>
      <c r="E35" s="46"/>
      <c r="F35" s="47"/>
      <c r="G35" s="46"/>
      <c r="H35" s="47"/>
      <c r="I35" s="46"/>
      <c r="J35" s="47"/>
      <c r="K35" s="46"/>
      <c r="L35" s="48"/>
      <c r="M35" s="48"/>
      <c r="N35" s="48"/>
      <c r="O35" s="48"/>
      <c r="P35" s="48"/>
      <c r="Q35" s="45"/>
      <c r="R35" s="46"/>
      <c r="S35" s="47"/>
      <c r="T35" s="46"/>
      <c r="U35" s="47"/>
      <c r="V35" s="46"/>
      <c r="W35" s="47"/>
      <c r="X35" s="46"/>
      <c r="Y35" s="47"/>
    </row>
    <row r="36" spans="2:25" s="68" customFormat="1" ht="12" customHeight="1">
      <c r="B36" s="49"/>
      <c r="C36" s="50"/>
      <c r="D36" s="49"/>
      <c r="E36" s="50"/>
      <c r="F36" s="49"/>
      <c r="G36" s="50"/>
      <c r="H36" s="49"/>
      <c r="I36" s="50"/>
      <c r="J36" s="49"/>
      <c r="K36" s="50"/>
      <c r="L36" s="69" t="s">
        <v>176</v>
      </c>
      <c r="M36" s="70" t="s">
        <v>177</v>
      </c>
      <c r="N36" s="71"/>
      <c r="O36" s="37"/>
      <c r="P36" s="51"/>
      <c r="Q36" s="51">
        <f>J23</f>
        <v>2419</v>
      </c>
      <c r="R36" s="51"/>
      <c r="S36" s="51">
        <f>H23</f>
        <v>18191</v>
      </c>
      <c r="T36" s="51"/>
      <c r="U36" s="51">
        <f>F23</f>
        <v>55025</v>
      </c>
      <c r="V36" s="51"/>
      <c r="W36" s="51">
        <f>D23</f>
        <v>22334</v>
      </c>
      <c r="X36" s="51"/>
      <c r="Y36" s="51">
        <f>SUM(Q36:W36)</f>
        <v>97969</v>
      </c>
    </row>
    <row r="37" spans="2:25" s="77" customFormat="1" ht="12" customHeight="1">
      <c r="B37" s="72"/>
      <c r="C37" s="73"/>
      <c r="D37" s="72"/>
      <c r="E37" s="74"/>
      <c r="F37" s="72"/>
      <c r="G37" s="74"/>
      <c r="H37" s="72"/>
      <c r="I37" s="74"/>
      <c r="J37" s="72"/>
      <c r="K37" s="74"/>
      <c r="L37" s="75" t="s">
        <v>178</v>
      </c>
      <c r="M37" s="76" t="s">
        <v>179</v>
      </c>
      <c r="N37" s="72"/>
      <c r="O37" s="72"/>
      <c r="P37" s="73"/>
      <c r="Q37" s="72">
        <f>J25</f>
        <v>2167</v>
      </c>
      <c r="R37" s="73"/>
      <c r="S37" s="72">
        <f>H25</f>
        <v>14468</v>
      </c>
      <c r="T37" s="73"/>
      <c r="U37" s="72">
        <f>F25</f>
        <v>50332</v>
      </c>
      <c r="V37" s="73"/>
      <c r="W37" s="72">
        <f>D25</f>
        <v>17779</v>
      </c>
      <c r="X37" s="73"/>
      <c r="Y37" s="72">
        <f>SUM(Q37:W37)</f>
        <v>84746</v>
      </c>
    </row>
    <row r="38" spans="2:25" s="68" customFormat="1" ht="12" customHeight="1">
      <c r="B38" s="78">
        <f>SUM(D38:J38)</f>
        <v>84595</v>
      </c>
      <c r="C38" s="51"/>
      <c r="D38" s="78">
        <f>D39+D40</f>
        <v>17741</v>
      </c>
      <c r="E38" s="50"/>
      <c r="F38" s="78">
        <f>F39+F40</f>
        <v>50239</v>
      </c>
      <c r="G38" s="50"/>
      <c r="H38" s="78">
        <f>H39+H40</f>
        <v>14463</v>
      </c>
      <c r="I38" s="50"/>
      <c r="J38" s="78">
        <f>J39+J40</f>
        <v>2152</v>
      </c>
      <c r="K38" s="50"/>
      <c r="L38" s="79" t="s">
        <v>17</v>
      </c>
      <c r="M38" s="79" t="s">
        <v>18</v>
      </c>
      <c r="N38" s="79"/>
      <c r="O38" s="37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2:25" s="68" customFormat="1" ht="12" customHeight="1">
      <c r="B39" s="80">
        <f>SUM(D39:J39)</f>
        <v>64952</v>
      </c>
      <c r="C39" s="81"/>
      <c r="D39" s="80">
        <v>13051</v>
      </c>
      <c r="E39" s="82"/>
      <c r="F39" s="80">
        <v>39263</v>
      </c>
      <c r="G39" s="82"/>
      <c r="H39" s="80">
        <v>10964</v>
      </c>
      <c r="I39" s="82"/>
      <c r="J39" s="80">
        <v>1674</v>
      </c>
      <c r="K39" s="82"/>
      <c r="L39" s="69" t="s">
        <v>76</v>
      </c>
      <c r="M39" s="69"/>
      <c r="N39" s="69" t="s">
        <v>77</v>
      </c>
      <c r="O39" s="37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2:25" s="68" customFormat="1" ht="12" customHeight="1">
      <c r="B40" s="49">
        <f>SUM(D40:J40)</f>
        <v>19643</v>
      </c>
      <c r="C40" s="51"/>
      <c r="D40" s="49">
        <f>D42+D43</f>
        <v>4690</v>
      </c>
      <c r="E40" s="50"/>
      <c r="F40" s="49">
        <f>F42+F43</f>
        <v>10976</v>
      </c>
      <c r="G40" s="50"/>
      <c r="H40" s="49">
        <f>H42+H43</f>
        <v>3499</v>
      </c>
      <c r="I40" s="50"/>
      <c r="J40" s="49">
        <f>J42+J43</f>
        <v>478</v>
      </c>
      <c r="K40" s="50"/>
      <c r="L40" s="79" t="s">
        <v>78</v>
      </c>
      <c r="M40" s="79"/>
      <c r="N40" s="79" t="s">
        <v>79</v>
      </c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2:25" s="86" customFormat="1" ht="12" customHeight="1">
      <c r="B41" s="83"/>
      <c r="C41" s="84"/>
      <c r="D41" s="83"/>
      <c r="E41" s="84"/>
      <c r="F41" s="83"/>
      <c r="G41" s="84"/>
      <c r="H41" s="83"/>
      <c r="I41" s="84"/>
      <c r="J41" s="83"/>
      <c r="K41" s="84"/>
      <c r="L41" s="79"/>
      <c r="M41" s="79"/>
      <c r="N41" s="85" t="s">
        <v>80</v>
      </c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2:25" s="90" customFormat="1" ht="12" customHeight="1">
      <c r="B42" s="87">
        <f>SUM(D42:J42)</f>
        <v>12776</v>
      </c>
      <c r="C42" s="87"/>
      <c r="D42" s="87">
        <v>1715</v>
      </c>
      <c r="E42" s="87"/>
      <c r="F42" s="87">
        <v>7420</v>
      </c>
      <c r="G42" s="87"/>
      <c r="H42" s="87">
        <v>3231</v>
      </c>
      <c r="I42" s="87"/>
      <c r="J42" s="87">
        <v>410</v>
      </c>
      <c r="K42" s="87"/>
      <c r="L42" s="88" t="s">
        <v>81</v>
      </c>
      <c r="M42" s="88" t="s">
        <v>82</v>
      </c>
      <c r="N42" s="54" t="s">
        <v>82</v>
      </c>
      <c r="O42" s="54"/>
      <c r="P42" s="89"/>
      <c r="Q42" s="87"/>
      <c r="R42" s="87"/>
      <c r="S42" s="87"/>
      <c r="T42" s="87"/>
      <c r="U42" s="87"/>
      <c r="V42" s="87"/>
      <c r="W42" s="87"/>
      <c r="X42" s="87"/>
      <c r="Y42" s="87"/>
    </row>
    <row r="43" spans="2:25" s="93" customFormat="1" ht="12" customHeight="1">
      <c r="B43" s="91">
        <f>SUM(D43:J43)</f>
        <v>6867</v>
      </c>
      <c r="C43" s="55"/>
      <c r="D43" s="91">
        <v>2975</v>
      </c>
      <c r="E43" s="53"/>
      <c r="F43" s="91">
        <v>3556</v>
      </c>
      <c r="G43" s="53"/>
      <c r="H43" s="91">
        <v>268</v>
      </c>
      <c r="I43" s="53"/>
      <c r="J43" s="91">
        <v>68</v>
      </c>
      <c r="K43" s="53"/>
      <c r="L43" s="92" t="s">
        <v>83</v>
      </c>
      <c r="M43" s="92"/>
      <c r="N43" s="92" t="s">
        <v>84</v>
      </c>
      <c r="O43" s="91"/>
      <c r="P43" s="55"/>
      <c r="Q43" s="91"/>
      <c r="R43" s="55"/>
      <c r="S43" s="91"/>
      <c r="T43" s="55"/>
      <c r="U43" s="91"/>
      <c r="V43" s="55"/>
      <c r="W43" s="91"/>
      <c r="X43" s="55"/>
      <c r="Y43" s="91"/>
    </row>
    <row r="44" spans="2:25" s="68" customFormat="1" ht="12" customHeight="1">
      <c r="B44" s="78">
        <f>SUM(D44:J44)</f>
        <v>151</v>
      </c>
      <c r="C44" s="51"/>
      <c r="D44" s="78">
        <v>38</v>
      </c>
      <c r="E44" s="50"/>
      <c r="F44" s="78">
        <v>93</v>
      </c>
      <c r="G44" s="50"/>
      <c r="H44" s="78">
        <v>5</v>
      </c>
      <c r="I44" s="50"/>
      <c r="J44" s="78">
        <v>15</v>
      </c>
      <c r="K44" s="50"/>
      <c r="L44" s="21" t="s">
        <v>88</v>
      </c>
      <c r="M44" s="21"/>
      <c r="N44" s="21" t="s">
        <v>89</v>
      </c>
      <c r="O44" s="78"/>
      <c r="P44" s="51"/>
      <c r="Q44" s="78"/>
      <c r="R44" s="51"/>
      <c r="S44" s="78"/>
      <c r="T44" s="51"/>
      <c r="U44" s="78"/>
      <c r="V44" s="51"/>
      <c r="W44" s="78"/>
      <c r="X44" s="51"/>
      <c r="Y44" s="78"/>
    </row>
    <row r="45" spans="2:25" s="68" customFormat="1" ht="12" customHeight="1">
      <c r="B45" s="78"/>
      <c r="C45" s="81"/>
      <c r="D45" s="78"/>
      <c r="E45" s="82"/>
      <c r="F45" s="78"/>
      <c r="G45" s="82"/>
      <c r="H45" s="78"/>
      <c r="I45" s="82"/>
      <c r="J45" s="78"/>
      <c r="K45" s="82"/>
      <c r="L45" s="21"/>
      <c r="M45" s="21"/>
      <c r="N45" s="21" t="s">
        <v>90</v>
      </c>
      <c r="O45" s="78"/>
      <c r="P45" s="81"/>
      <c r="Q45" s="78"/>
      <c r="R45" s="81"/>
      <c r="S45" s="78"/>
      <c r="T45" s="81"/>
      <c r="U45" s="78"/>
      <c r="V45" s="81"/>
      <c r="W45" s="78"/>
      <c r="X45" s="81"/>
      <c r="Y45" s="78"/>
    </row>
    <row r="46" spans="11:25" s="68" customFormat="1" ht="12" customHeight="1">
      <c r="K46" s="94"/>
      <c r="L46" s="79" t="s">
        <v>94</v>
      </c>
      <c r="M46" s="95"/>
      <c r="N46" s="79" t="s">
        <v>95</v>
      </c>
      <c r="O46" s="96"/>
      <c r="P46" s="96"/>
      <c r="Q46" s="94"/>
      <c r="R46" s="94"/>
      <c r="S46" s="94"/>
      <c r="T46" s="94"/>
      <c r="U46" s="94"/>
      <c r="V46" s="94"/>
      <c r="W46" s="94"/>
      <c r="X46" s="94"/>
      <c r="Y46" s="94"/>
    </row>
    <row r="47" spans="2:56" s="62" customFormat="1" ht="12" customHeight="1">
      <c r="B47" s="97">
        <f>SUM(D47:J47)</f>
        <v>13223</v>
      </c>
      <c r="C47" s="97"/>
      <c r="D47" s="97">
        <f>W36-D38-D44</f>
        <v>4555</v>
      </c>
      <c r="E47" s="97"/>
      <c r="F47" s="97">
        <f>U36-F38-F44</f>
        <v>4693</v>
      </c>
      <c r="G47" s="97"/>
      <c r="H47" s="97">
        <f>S36-H38-H44</f>
        <v>3723</v>
      </c>
      <c r="I47" s="97"/>
      <c r="J47" s="97">
        <f>Q36-J38-J44</f>
        <v>252</v>
      </c>
      <c r="K47" s="98"/>
      <c r="L47" s="99" t="s">
        <v>19</v>
      </c>
      <c r="M47" s="100" t="s">
        <v>20</v>
      </c>
      <c r="N47" s="101"/>
      <c r="O47" s="102"/>
      <c r="P47" s="102"/>
      <c r="Q47" s="98"/>
      <c r="R47" s="98"/>
      <c r="S47" s="98"/>
      <c r="T47" s="98"/>
      <c r="U47" s="98"/>
      <c r="V47" s="98"/>
      <c r="W47" s="98"/>
      <c r="X47" s="98"/>
      <c r="Y47" s="98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</row>
    <row r="48" spans="2:56" s="67" customFormat="1" ht="12" customHeight="1" thickBot="1">
      <c r="B48" s="159" t="s">
        <v>220</v>
      </c>
      <c r="C48" s="64"/>
      <c r="D48" s="159" t="s">
        <v>220</v>
      </c>
      <c r="E48" s="64"/>
      <c r="F48" s="159" t="s">
        <v>220</v>
      </c>
      <c r="G48" s="64"/>
      <c r="H48" s="159" t="s">
        <v>220</v>
      </c>
      <c r="I48" s="64"/>
      <c r="J48" s="159" t="s">
        <v>220</v>
      </c>
      <c r="K48" s="64"/>
      <c r="L48" s="65" t="s">
        <v>21</v>
      </c>
      <c r="M48" s="65" t="s">
        <v>22</v>
      </c>
      <c r="N48" s="65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</row>
    <row r="49" spans="2:25" s="68" customFormat="1" ht="21" customHeight="1">
      <c r="B49" s="15" t="s">
        <v>23</v>
      </c>
      <c r="C49" s="15"/>
      <c r="D49" s="17"/>
      <c r="E49" s="18"/>
      <c r="F49" s="18"/>
      <c r="G49" s="18"/>
      <c r="H49" s="18"/>
      <c r="I49" s="18"/>
      <c r="J49" s="18"/>
      <c r="K49" s="18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2:25" s="68" customFormat="1" ht="3.75" customHeight="1">
      <c r="B50" s="20"/>
      <c r="C50" s="20"/>
      <c r="D50" s="20"/>
      <c r="E50" s="20"/>
      <c r="F50" s="20"/>
      <c r="G50" s="20"/>
      <c r="H50" s="20"/>
      <c r="I50" s="20"/>
      <c r="J50" s="20"/>
      <c r="K50" s="21"/>
      <c r="L50" s="22"/>
      <c r="M50" s="23"/>
      <c r="N50" s="24"/>
      <c r="O50" s="24"/>
      <c r="P50" s="25"/>
      <c r="Q50" s="20"/>
      <c r="R50" s="20"/>
      <c r="S50" s="20"/>
      <c r="T50" s="20"/>
      <c r="U50" s="20"/>
      <c r="V50" s="20"/>
      <c r="W50" s="20"/>
      <c r="X50" s="20"/>
      <c r="Y50" s="20"/>
    </row>
    <row r="51" spans="2:25" s="31" customFormat="1" ht="12" customHeight="1">
      <c r="B51" s="26" t="s">
        <v>7</v>
      </c>
      <c r="C51" s="27"/>
      <c r="D51" s="27"/>
      <c r="E51" s="27"/>
      <c r="F51" s="27"/>
      <c r="G51" s="27"/>
      <c r="H51" s="27"/>
      <c r="I51" s="27"/>
      <c r="J51" s="27"/>
      <c r="K51" s="21"/>
      <c r="L51" s="28" t="s">
        <v>6</v>
      </c>
      <c r="M51" s="29"/>
      <c r="N51" s="30" t="s">
        <v>72</v>
      </c>
      <c r="O51" s="30"/>
      <c r="Q51" s="26" t="s">
        <v>16</v>
      </c>
      <c r="R51" s="27"/>
      <c r="S51" s="27"/>
      <c r="T51" s="27"/>
      <c r="U51" s="27"/>
      <c r="V51" s="27"/>
      <c r="W51" s="27"/>
      <c r="X51" s="27"/>
      <c r="Y51" s="26"/>
    </row>
    <row r="52" spans="2:15" s="31" customFormat="1" ht="2.25" customHeight="1">
      <c r="B52" s="32"/>
      <c r="C52" s="32"/>
      <c r="D52" s="32"/>
      <c r="E52" s="32"/>
      <c r="F52" s="32"/>
      <c r="G52" s="32"/>
      <c r="H52" s="32"/>
      <c r="I52" s="32"/>
      <c r="J52" s="32"/>
      <c r="K52" s="33"/>
      <c r="L52" s="27"/>
      <c r="M52" s="32"/>
      <c r="N52" s="27"/>
      <c r="O52" s="27"/>
    </row>
    <row r="53" spans="2:25" s="31" customFormat="1" ht="11.25">
      <c r="B53" s="34" t="s">
        <v>8</v>
      </c>
      <c r="C53" s="21"/>
      <c r="D53" s="35" t="s">
        <v>180</v>
      </c>
      <c r="E53" s="21"/>
      <c r="F53" s="35" t="s">
        <v>181</v>
      </c>
      <c r="G53" s="21"/>
      <c r="H53" s="35" t="s">
        <v>182</v>
      </c>
      <c r="I53" s="21"/>
      <c r="J53" s="35" t="s">
        <v>183</v>
      </c>
      <c r="K53" s="21"/>
      <c r="L53" s="34"/>
      <c r="M53" s="36"/>
      <c r="N53" s="34" t="s">
        <v>73</v>
      </c>
      <c r="O53" s="34"/>
      <c r="Q53" s="35" t="s">
        <v>183</v>
      </c>
      <c r="R53" s="21"/>
      <c r="S53" s="35" t="s">
        <v>182</v>
      </c>
      <c r="T53" s="21"/>
      <c r="U53" s="35" t="s">
        <v>181</v>
      </c>
      <c r="V53" s="21"/>
      <c r="W53" s="35" t="s">
        <v>180</v>
      </c>
      <c r="X53" s="21"/>
      <c r="Y53" s="34" t="s">
        <v>8</v>
      </c>
    </row>
    <row r="54" spans="2:25" s="37" customFormat="1" ht="2.25" customHeight="1">
      <c r="B54" s="36"/>
      <c r="C54" s="21"/>
      <c r="D54" s="21"/>
      <c r="E54" s="21"/>
      <c r="F54" s="21"/>
      <c r="G54" s="21"/>
      <c r="H54" s="21"/>
      <c r="I54" s="21"/>
      <c r="J54" s="21"/>
      <c r="K54" s="21"/>
      <c r="L54" s="34"/>
      <c r="M54" s="36"/>
      <c r="N54" s="34"/>
      <c r="O54" s="34"/>
      <c r="Q54" s="21"/>
      <c r="R54" s="21"/>
      <c r="S54" s="21"/>
      <c r="T54" s="21"/>
      <c r="U54" s="21"/>
      <c r="V54" s="21"/>
      <c r="W54" s="21"/>
      <c r="X54" s="21"/>
      <c r="Y54" s="36"/>
    </row>
    <row r="55" spans="2:25" s="37" customFormat="1" ht="11.25">
      <c r="B55" s="38" t="s">
        <v>9</v>
      </c>
      <c r="C55" s="21"/>
      <c r="D55" s="39" t="s">
        <v>9</v>
      </c>
      <c r="E55" s="40"/>
      <c r="F55" s="39" t="s">
        <v>187</v>
      </c>
      <c r="G55" s="21"/>
      <c r="H55" s="41" t="s">
        <v>190</v>
      </c>
      <c r="I55" s="21"/>
      <c r="J55" s="35" t="s">
        <v>193</v>
      </c>
      <c r="K55" s="21"/>
      <c r="L55" s="34"/>
      <c r="M55" s="36"/>
      <c r="N55" s="34"/>
      <c r="O55" s="34"/>
      <c r="Q55" s="35" t="s">
        <v>193</v>
      </c>
      <c r="R55" s="21"/>
      <c r="S55" s="41" t="s">
        <v>190</v>
      </c>
      <c r="T55" s="40"/>
      <c r="U55" s="39" t="s">
        <v>187</v>
      </c>
      <c r="V55" s="21"/>
      <c r="W55" s="39" t="s">
        <v>9</v>
      </c>
      <c r="X55" s="21"/>
      <c r="Y55" s="38" t="s">
        <v>9</v>
      </c>
    </row>
    <row r="56" spans="2:25" s="44" customFormat="1" ht="11.25">
      <c r="B56" s="42" t="s">
        <v>195</v>
      </c>
      <c r="C56" s="40"/>
      <c r="D56" s="39" t="s">
        <v>186</v>
      </c>
      <c r="E56" s="40"/>
      <c r="F56" s="39" t="s">
        <v>188</v>
      </c>
      <c r="G56" s="40"/>
      <c r="H56" s="41" t="s">
        <v>191</v>
      </c>
      <c r="I56" s="21"/>
      <c r="J56" s="39" t="s">
        <v>213</v>
      </c>
      <c r="K56" s="21"/>
      <c r="L56" s="30"/>
      <c r="M56" s="43"/>
      <c r="N56" s="30"/>
      <c r="O56" s="30"/>
      <c r="Q56" s="39" t="s">
        <v>213</v>
      </c>
      <c r="R56" s="40"/>
      <c r="S56" s="39" t="s">
        <v>191</v>
      </c>
      <c r="T56" s="40"/>
      <c r="U56" s="39" t="s">
        <v>188</v>
      </c>
      <c r="V56" s="40"/>
      <c r="W56" s="39" t="s">
        <v>186</v>
      </c>
      <c r="X56" s="21"/>
      <c r="Y56" s="42" t="s">
        <v>195</v>
      </c>
    </row>
    <row r="57" spans="2:25" s="44" customFormat="1" ht="11.25">
      <c r="B57" s="42" t="s">
        <v>194</v>
      </c>
      <c r="C57" s="40"/>
      <c r="D57" s="39" t="s">
        <v>184</v>
      </c>
      <c r="E57" s="40"/>
      <c r="F57" s="39" t="s">
        <v>189</v>
      </c>
      <c r="G57" s="40"/>
      <c r="H57" s="41" t="s">
        <v>185</v>
      </c>
      <c r="I57" s="21"/>
      <c r="J57" s="39" t="s">
        <v>192</v>
      </c>
      <c r="K57" s="21"/>
      <c r="L57" s="30"/>
      <c r="M57" s="43"/>
      <c r="N57" s="30"/>
      <c r="O57" s="30"/>
      <c r="Q57" s="39" t="s">
        <v>192</v>
      </c>
      <c r="R57" s="40"/>
      <c r="S57" s="39" t="s">
        <v>185</v>
      </c>
      <c r="T57" s="40"/>
      <c r="U57" s="39" t="s">
        <v>189</v>
      </c>
      <c r="V57" s="40"/>
      <c r="W57" s="39" t="s">
        <v>184</v>
      </c>
      <c r="X57" s="21"/>
      <c r="Y57" s="42" t="s">
        <v>194</v>
      </c>
    </row>
    <row r="58" spans="2:25" s="68" customFormat="1" ht="2.25" customHeight="1">
      <c r="B58" s="45"/>
      <c r="C58" s="46"/>
      <c r="D58" s="47"/>
      <c r="E58" s="46"/>
      <c r="F58" s="47"/>
      <c r="G58" s="46"/>
      <c r="H58" s="47"/>
      <c r="I58" s="46"/>
      <c r="J58" s="47"/>
      <c r="K58" s="46"/>
      <c r="L58" s="48"/>
      <c r="M58" s="48"/>
      <c r="N58" s="48"/>
      <c r="O58" s="48"/>
      <c r="P58" s="48"/>
      <c r="Q58" s="45"/>
      <c r="R58" s="46"/>
      <c r="S58" s="47"/>
      <c r="T58" s="46"/>
      <c r="U58" s="47"/>
      <c r="V58" s="46"/>
      <c r="W58" s="47"/>
      <c r="X58" s="46"/>
      <c r="Y58" s="47"/>
    </row>
    <row r="59" spans="2:56" s="31" customFormat="1" ht="12" customHeight="1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4" t="s">
        <v>19</v>
      </c>
      <c r="M59" s="105" t="s">
        <v>20</v>
      </c>
      <c r="N59" s="106"/>
      <c r="O59" s="107"/>
      <c r="P59" s="108"/>
      <c r="Q59" s="103">
        <f>J47</f>
        <v>252</v>
      </c>
      <c r="R59" s="103"/>
      <c r="S59" s="103">
        <f>H47</f>
        <v>3723</v>
      </c>
      <c r="T59" s="103"/>
      <c r="U59" s="103">
        <f>F47</f>
        <v>4693</v>
      </c>
      <c r="V59" s="103"/>
      <c r="W59" s="103">
        <f>D47</f>
        <v>4555</v>
      </c>
      <c r="X59" s="103"/>
      <c r="Y59" s="103">
        <f>SUM(Q59:W59)</f>
        <v>13223</v>
      </c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</row>
    <row r="60" spans="2:25" s="77" customFormat="1" ht="12" customHeight="1">
      <c r="B60" s="72"/>
      <c r="C60" s="73"/>
      <c r="D60" s="72"/>
      <c r="E60" s="74"/>
      <c r="F60" s="72"/>
      <c r="G60" s="74"/>
      <c r="H60" s="72"/>
      <c r="I60" s="74"/>
      <c r="J60" s="72"/>
      <c r="K60" s="74"/>
      <c r="L60" s="76" t="s">
        <v>21</v>
      </c>
      <c r="M60" s="76" t="s">
        <v>22</v>
      </c>
      <c r="N60" s="109"/>
      <c r="O60" s="72"/>
      <c r="P60" s="73"/>
      <c r="Q60" s="72" t="str">
        <f>J48</f>
        <v>0</v>
      </c>
      <c r="R60" s="73"/>
      <c r="S60" s="72" t="str">
        <f>H48</f>
        <v>0</v>
      </c>
      <c r="T60" s="73"/>
      <c r="U60" s="72" t="str">
        <f>F48</f>
        <v>0</v>
      </c>
      <c r="V60" s="73"/>
      <c r="W60" s="72" t="str">
        <f>D48</f>
        <v>0</v>
      </c>
      <c r="X60" s="73"/>
      <c r="Y60" s="72">
        <f>SUM(Q60:W60)</f>
        <v>0</v>
      </c>
    </row>
    <row r="61" spans="2:25" s="44" customFormat="1" ht="12" customHeight="1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79" t="s">
        <v>85</v>
      </c>
      <c r="M61" s="79" t="s">
        <v>97</v>
      </c>
      <c r="N61" s="79"/>
      <c r="O61" s="107"/>
      <c r="P61" s="108"/>
      <c r="Q61" s="103">
        <f>Q63+Q71</f>
        <v>0</v>
      </c>
      <c r="R61" s="103"/>
      <c r="S61" s="103">
        <f>S63+S71</f>
        <v>17255</v>
      </c>
      <c r="T61" s="103"/>
      <c r="U61" s="103">
        <f>U63+U71</f>
        <v>42055</v>
      </c>
      <c r="V61" s="103"/>
      <c r="W61" s="103">
        <f>W63+W71</f>
        <v>41026</v>
      </c>
      <c r="X61" s="103"/>
      <c r="Y61" s="103">
        <f>SUM(Q61:W61)</f>
        <v>100336</v>
      </c>
    </row>
    <row r="62" spans="2:25" s="44" customFormat="1" ht="12" customHeight="1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79"/>
      <c r="M62" s="110" t="s">
        <v>98</v>
      </c>
      <c r="N62" s="79"/>
      <c r="O62" s="107"/>
      <c r="P62" s="108"/>
      <c r="Q62" s="103"/>
      <c r="R62" s="103"/>
      <c r="S62" s="103"/>
      <c r="T62" s="103"/>
      <c r="U62" s="103"/>
      <c r="V62" s="103"/>
      <c r="W62" s="103"/>
      <c r="X62" s="103"/>
      <c r="Y62" s="103"/>
    </row>
    <row r="63" spans="2:25" s="48" customFormat="1" ht="12" customHeight="1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4" t="s">
        <v>86</v>
      </c>
      <c r="M63" s="105"/>
      <c r="N63" s="111" t="s">
        <v>87</v>
      </c>
      <c r="O63" s="107"/>
      <c r="P63" s="154"/>
      <c r="Q63" s="103">
        <f>Q64+Q66+Q68</f>
        <v>0</v>
      </c>
      <c r="R63" s="103"/>
      <c r="S63" s="103">
        <f>S64+S66+S68</f>
        <v>8743</v>
      </c>
      <c r="T63" s="103"/>
      <c r="U63" s="103">
        <f>U64+U66+U68</f>
        <v>41761</v>
      </c>
      <c r="V63" s="103"/>
      <c r="W63" s="103">
        <f>W64+W66+W68</f>
        <v>40742</v>
      </c>
      <c r="X63" s="103"/>
      <c r="Y63" s="103">
        <f>SUM(Q63:W63)</f>
        <v>91246</v>
      </c>
    </row>
    <row r="64" spans="2:25" s="116" customFormat="1" ht="12" customHeight="1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112" t="s">
        <v>199</v>
      </c>
      <c r="M64" s="113"/>
      <c r="N64" s="114" t="s">
        <v>200</v>
      </c>
      <c r="O64" s="115"/>
      <c r="P64" s="89"/>
      <c r="Q64" s="87">
        <v>0</v>
      </c>
      <c r="R64" s="87"/>
      <c r="S64" s="87">
        <v>4660</v>
      </c>
      <c r="T64" s="87"/>
      <c r="U64" s="87">
        <v>16329</v>
      </c>
      <c r="V64" s="87"/>
      <c r="W64" s="87">
        <v>29658</v>
      </c>
      <c r="X64" s="87"/>
      <c r="Y64" s="87">
        <f>SUM(Q64:W64)</f>
        <v>50647</v>
      </c>
    </row>
    <row r="65" spans="2:25" s="116" customFormat="1" ht="12" customHeight="1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112"/>
      <c r="M65" s="113"/>
      <c r="N65" s="114" t="s">
        <v>201</v>
      </c>
      <c r="O65" s="115"/>
      <c r="P65" s="89"/>
      <c r="Q65" s="87"/>
      <c r="R65" s="87"/>
      <c r="S65" s="87"/>
      <c r="T65" s="87"/>
      <c r="U65" s="87"/>
      <c r="V65" s="87"/>
      <c r="W65" s="87"/>
      <c r="X65" s="87"/>
      <c r="Y65" s="87"/>
    </row>
    <row r="66" spans="2:25" s="116" customFormat="1" ht="12" customHeight="1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112" t="s">
        <v>202</v>
      </c>
      <c r="M66" s="113"/>
      <c r="N66" s="114" t="s">
        <v>203</v>
      </c>
      <c r="O66" s="115"/>
      <c r="P66" s="89"/>
      <c r="Q66" s="87">
        <v>0</v>
      </c>
      <c r="R66" s="87"/>
      <c r="S66" s="87">
        <v>67</v>
      </c>
      <c r="T66" s="87"/>
      <c r="U66" s="87">
        <v>39</v>
      </c>
      <c r="V66" s="87"/>
      <c r="W66" s="87">
        <v>21</v>
      </c>
      <c r="X66" s="87"/>
      <c r="Y66" s="87">
        <f>SUM(Q66:W66)</f>
        <v>127</v>
      </c>
    </row>
    <row r="67" spans="2:25" s="116" customFormat="1" ht="12" customHeight="1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112"/>
      <c r="M67" s="113"/>
      <c r="N67" s="114" t="s">
        <v>204</v>
      </c>
      <c r="O67" s="115"/>
      <c r="P67" s="89"/>
      <c r="Q67" s="87"/>
      <c r="R67" s="87"/>
      <c r="S67" s="87"/>
      <c r="T67" s="87"/>
      <c r="U67" s="87"/>
      <c r="V67" s="87"/>
      <c r="W67" s="87"/>
      <c r="X67" s="87"/>
      <c r="Y67" s="87"/>
    </row>
    <row r="68" spans="2:25" s="116" customFormat="1" ht="12" customHeight="1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112" t="s">
        <v>205</v>
      </c>
      <c r="M68" s="113"/>
      <c r="N68" s="114" t="s">
        <v>206</v>
      </c>
      <c r="O68" s="115"/>
      <c r="P68" s="89"/>
      <c r="Q68" s="87">
        <v>0</v>
      </c>
      <c r="R68" s="87"/>
      <c r="S68" s="87">
        <v>4016</v>
      </c>
      <c r="T68" s="87"/>
      <c r="U68" s="87">
        <v>25393</v>
      </c>
      <c r="V68" s="87"/>
      <c r="W68" s="87">
        <v>11063</v>
      </c>
      <c r="X68" s="87"/>
      <c r="Y68" s="87">
        <f>SUM(Q68:W68)</f>
        <v>40472</v>
      </c>
    </row>
    <row r="69" spans="2:25" s="116" customFormat="1" ht="12" customHeight="1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112"/>
      <c r="M69" s="113"/>
      <c r="N69" s="114" t="s">
        <v>207</v>
      </c>
      <c r="O69" s="115"/>
      <c r="P69" s="89"/>
      <c r="Q69" s="87"/>
      <c r="R69" s="87"/>
      <c r="S69" s="87"/>
      <c r="T69" s="87"/>
      <c r="U69" s="87"/>
      <c r="V69" s="87"/>
      <c r="W69" s="87"/>
      <c r="X69" s="87"/>
      <c r="Y69" s="87"/>
    </row>
    <row r="70" spans="2:25" s="116" customFormat="1" ht="12" customHeight="1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112"/>
      <c r="M70" s="113"/>
      <c r="N70" s="114" t="s">
        <v>208</v>
      </c>
      <c r="O70" s="115"/>
      <c r="P70" s="89"/>
      <c r="Q70" s="87"/>
      <c r="R70" s="87"/>
      <c r="S70" s="87"/>
      <c r="T70" s="87"/>
      <c r="U70" s="87"/>
      <c r="V70" s="87"/>
      <c r="W70" s="87"/>
      <c r="X70" s="87"/>
      <c r="Y70" s="87"/>
    </row>
    <row r="71" spans="2:25" s="68" customFormat="1" ht="12" customHeight="1">
      <c r="B71" s="117"/>
      <c r="C71" s="51"/>
      <c r="D71" s="117"/>
      <c r="E71" s="50"/>
      <c r="F71" s="117"/>
      <c r="G71" s="50"/>
      <c r="H71" s="117"/>
      <c r="I71" s="50"/>
      <c r="J71" s="117"/>
      <c r="K71" s="50"/>
      <c r="L71" s="118" t="s">
        <v>88</v>
      </c>
      <c r="M71" s="118"/>
      <c r="N71" s="118" t="s">
        <v>99</v>
      </c>
      <c r="O71" s="117"/>
      <c r="P71" s="51"/>
      <c r="Q71" s="117">
        <v>0</v>
      </c>
      <c r="R71" s="51"/>
      <c r="S71" s="117">
        <v>8512</v>
      </c>
      <c r="T71" s="51"/>
      <c r="U71" s="117">
        <v>294</v>
      </c>
      <c r="V71" s="51"/>
      <c r="W71" s="117">
        <v>284</v>
      </c>
      <c r="X71" s="51"/>
      <c r="Y71" s="117">
        <f>SUM(Q71:W71)</f>
        <v>9090</v>
      </c>
    </row>
    <row r="72" spans="2:25" s="68" customFormat="1" ht="12" customHeight="1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79" t="s">
        <v>91</v>
      </c>
      <c r="M72" s="79" t="s">
        <v>92</v>
      </c>
      <c r="N72" s="79"/>
      <c r="O72" s="107"/>
      <c r="P72" s="108"/>
      <c r="Q72" s="103">
        <f>Q73+Q74</f>
        <v>-2852</v>
      </c>
      <c r="R72" s="103"/>
      <c r="S72" s="103">
        <f>S73+S74</f>
        <v>-1217</v>
      </c>
      <c r="T72" s="103"/>
      <c r="U72" s="103">
        <f>U73+U74</f>
        <v>-2181</v>
      </c>
      <c r="V72" s="103"/>
      <c r="W72" s="103">
        <f>W73+W74</f>
        <v>-2035</v>
      </c>
      <c r="X72" s="103"/>
      <c r="Y72" s="103">
        <f>SUM(Q72:W72)</f>
        <v>-8285</v>
      </c>
    </row>
    <row r="73" spans="2:56" s="56" customFormat="1" ht="12" customHeight="1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112" t="s">
        <v>75</v>
      </c>
      <c r="M73" s="113"/>
      <c r="N73" s="114" t="s">
        <v>93</v>
      </c>
      <c r="O73" s="115"/>
      <c r="P73" s="89"/>
      <c r="Q73" s="87">
        <v>0</v>
      </c>
      <c r="R73" s="87"/>
      <c r="S73" s="87">
        <v>-1097</v>
      </c>
      <c r="T73" s="87"/>
      <c r="U73" s="87">
        <v>-1086</v>
      </c>
      <c r="V73" s="87"/>
      <c r="W73" s="87">
        <v>-1437</v>
      </c>
      <c r="X73" s="87"/>
      <c r="Y73" s="87">
        <f>SUM(Q73:W73)</f>
        <v>-3620</v>
      </c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</row>
    <row r="74" spans="2:25" s="93" customFormat="1" ht="12" customHeight="1">
      <c r="B74" s="91"/>
      <c r="C74" s="55"/>
      <c r="D74" s="91"/>
      <c r="E74" s="53"/>
      <c r="F74" s="91"/>
      <c r="G74" s="53"/>
      <c r="H74" s="91"/>
      <c r="I74" s="53"/>
      <c r="J74" s="91"/>
      <c r="K74" s="53"/>
      <c r="L74" s="92" t="s">
        <v>94</v>
      </c>
      <c r="M74" s="92"/>
      <c r="N74" s="92" t="s">
        <v>95</v>
      </c>
      <c r="O74" s="91"/>
      <c r="P74" s="55"/>
      <c r="Q74" s="91">
        <v>-2852</v>
      </c>
      <c r="R74" s="55"/>
      <c r="S74" s="91">
        <v>-120</v>
      </c>
      <c r="T74" s="55"/>
      <c r="U74" s="91">
        <v>-1095</v>
      </c>
      <c r="V74" s="55"/>
      <c r="W74" s="91">
        <v>-598</v>
      </c>
      <c r="X74" s="55"/>
      <c r="Y74" s="91">
        <f>SUM(Q74:W74)</f>
        <v>-4665</v>
      </c>
    </row>
    <row r="75" spans="2:25" s="68" customFormat="1" ht="12" customHeight="1">
      <c r="B75" s="103">
        <f>B76+B77+B78+B80+B82</f>
        <v>17204</v>
      </c>
      <c r="C75" s="103"/>
      <c r="D75" s="103">
        <f>D76+D77+D78+D80+D82</f>
        <v>15322</v>
      </c>
      <c r="E75" s="103"/>
      <c r="F75" s="103">
        <f>F76+F77+F78+F80+F82</f>
        <v>2017</v>
      </c>
      <c r="G75" s="103"/>
      <c r="H75" s="103">
        <f>H76+H77+H78+H80+H82</f>
        <v>629</v>
      </c>
      <c r="I75" s="103"/>
      <c r="J75" s="103">
        <f>J76+J77+J78+J80+J82</f>
        <v>9</v>
      </c>
      <c r="K75" s="103"/>
      <c r="L75" s="79" t="s">
        <v>32</v>
      </c>
      <c r="M75" s="79" t="s">
        <v>33</v>
      </c>
      <c r="N75" s="79"/>
      <c r="O75" s="107"/>
      <c r="P75" s="108"/>
      <c r="Q75" s="103">
        <f>Q76+Q77+Q78+Q80+Q82</f>
        <v>1131</v>
      </c>
      <c r="R75" s="103"/>
      <c r="S75" s="103">
        <f>S76+S77+S78+S80+S82</f>
        <v>481</v>
      </c>
      <c r="T75" s="103"/>
      <c r="U75" s="103">
        <f>U76+U77+U78+U80+U82</f>
        <v>339</v>
      </c>
      <c r="V75" s="103"/>
      <c r="W75" s="103">
        <f>W76+W77+W78+W80+W82</f>
        <v>4788</v>
      </c>
      <c r="X75" s="103"/>
      <c r="Y75" s="103">
        <f>Y76+Y77+Y78+Y80+Y82</f>
        <v>5966</v>
      </c>
    </row>
    <row r="76" spans="2:25" s="93" customFormat="1" ht="12" customHeight="1">
      <c r="B76" s="55">
        <v>17192</v>
      </c>
      <c r="C76" s="87"/>
      <c r="D76" s="87">
        <v>15318</v>
      </c>
      <c r="E76" s="87"/>
      <c r="F76" s="87">
        <v>2016</v>
      </c>
      <c r="G76" s="87"/>
      <c r="H76" s="87">
        <v>622</v>
      </c>
      <c r="I76" s="87"/>
      <c r="J76" s="87">
        <v>9</v>
      </c>
      <c r="K76" s="87"/>
      <c r="L76" s="112" t="s">
        <v>100</v>
      </c>
      <c r="M76" s="113"/>
      <c r="N76" s="114" t="s">
        <v>101</v>
      </c>
      <c r="O76" s="115"/>
      <c r="P76" s="89"/>
      <c r="Q76" s="87">
        <v>1131</v>
      </c>
      <c r="R76" s="87"/>
      <c r="S76" s="87">
        <v>304</v>
      </c>
      <c r="T76" s="87"/>
      <c r="U76" s="87">
        <v>286</v>
      </c>
      <c r="V76" s="87"/>
      <c r="W76" s="87">
        <v>913</v>
      </c>
      <c r="X76" s="87"/>
      <c r="Y76" s="55">
        <v>1861</v>
      </c>
    </row>
    <row r="77" spans="2:25" s="93" customFormat="1" ht="12" customHeight="1">
      <c r="B77" s="87">
        <f>SUM(D77:J77)</f>
        <v>0</v>
      </c>
      <c r="C77" s="87"/>
      <c r="D77" s="87">
        <v>0</v>
      </c>
      <c r="E77" s="87"/>
      <c r="F77" s="87">
        <v>0</v>
      </c>
      <c r="G77" s="87"/>
      <c r="H77" s="87">
        <v>0</v>
      </c>
      <c r="I77" s="87"/>
      <c r="J77" s="87">
        <v>0</v>
      </c>
      <c r="K77" s="87"/>
      <c r="L77" s="112" t="s">
        <v>102</v>
      </c>
      <c r="M77" s="113"/>
      <c r="N77" s="114" t="s">
        <v>103</v>
      </c>
      <c r="O77" s="115"/>
      <c r="P77" s="89"/>
      <c r="Q77" s="87">
        <v>0</v>
      </c>
      <c r="R77" s="87"/>
      <c r="S77" s="87">
        <v>158</v>
      </c>
      <c r="T77" s="87"/>
      <c r="U77" s="87">
        <v>50</v>
      </c>
      <c r="V77" s="87"/>
      <c r="W77" s="87">
        <v>3684</v>
      </c>
      <c r="X77" s="87"/>
      <c r="Y77" s="87">
        <f>SUM(Q77:W77)</f>
        <v>3892</v>
      </c>
    </row>
    <row r="78" spans="2:25" s="93" customFormat="1" ht="12" customHeight="1">
      <c r="B78" s="87">
        <f>SUM(D78:J78)</f>
        <v>0</v>
      </c>
      <c r="C78" s="87"/>
      <c r="D78" s="87">
        <v>0</v>
      </c>
      <c r="E78" s="87"/>
      <c r="F78" s="87">
        <v>0</v>
      </c>
      <c r="G78" s="87"/>
      <c r="H78" s="87">
        <v>0</v>
      </c>
      <c r="I78" s="87"/>
      <c r="J78" s="87">
        <v>0</v>
      </c>
      <c r="K78" s="87"/>
      <c r="L78" s="112" t="s">
        <v>104</v>
      </c>
      <c r="M78" s="114"/>
      <c r="N78" s="114" t="s">
        <v>105</v>
      </c>
      <c r="O78" s="115"/>
      <c r="P78" s="89"/>
      <c r="Q78" s="87">
        <v>0</v>
      </c>
      <c r="R78" s="87"/>
      <c r="S78" s="87">
        <v>0</v>
      </c>
      <c r="T78" s="87"/>
      <c r="U78" s="87">
        <v>0</v>
      </c>
      <c r="V78" s="87"/>
      <c r="W78" s="87">
        <v>0</v>
      </c>
      <c r="X78" s="87"/>
      <c r="Y78" s="87">
        <f>SUM(Q78:W78)</f>
        <v>0</v>
      </c>
    </row>
    <row r="79" spans="2:25" s="93" customFormat="1" ht="12" customHeight="1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119"/>
      <c r="M79" s="120"/>
      <c r="N79" s="120" t="s">
        <v>106</v>
      </c>
      <c r="O79" s="115"/>
      <c r="P79" s="89"/>
      <c r="Q79" s="87"/>
      <c r="R79" s="87"/>
      <c r="S79" s="87"/>
      <c r="T79" s="87"/>
      <c r="U79" s="87"/>
      <c r="V79" s="87"/>
      <c r="W79" s="87"/>
      <c r="X79" s="87"/>
      <c r="Y79" s="87"/>
    </row>
    <row r="80" spans="2:25" s="93" customFormat="1" ht="12" customHeight="1">
      <c r="B80" s="87">
        <f>SUM(D80:J80)</f>
        <v>0</v>
      </c>
      <c r="C80" s="87"/>
      <c r="D80" s="87">
        <v>0</v>
      </c>
      <c r="E80" s="87"/>
      <c r="F80" s="87">
        <v>0</v>
      </c>
      <c r="G80" s="87"/>
      <c r="H80" s="87">
        <v>0</v>
      </c>
      <c r="I80" s="87"/>
      <c r="J80" s="87">
        <v>0</v>
      </c>
      <c r="K80" s="87"/>
      <c r="L80" s="112" t="s">
        <v>107</v>
      </c>
      <c r="M80" s="114"/>
      <c r="N80" s="114" t="s">
        <v>108</v>
      </c>
      <c r="O80" s="115"/>
      <c r="P80" s="89"/>
      <c r="Q80" s="87">
        <v>0</v>
      </c>
      <c r="R80" s="87"/>
      <c r="S80" s="87">
        <v>0</v>
      </c>
      <c r="T80" s="87"/>
      <c r="U80" s="87">
        <v>0</v>
      </c>
      <c r="V80" s="87"/>
      <c r="W80" s="87">
        <v>0</v>
      </c>
      <c r="X80" s="87"/>
      <c r="Y80" s="87">
        <f>SUM(Q80:W80)</f>
        <v>0</v>
      </c>
    </row>
    <row r="81" spans="2:25" s="93" customFormat="1" ht="12" customHeight="1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119"/>
      <c r="M81" s="120"/>
      <c r="N81" s="120" t="s">
        <v>109</v>
      </c>
      <c r="O81" s="115"/>
      <c r="P81" s="89"/>
      <c r="Q81" s="87"/>
      <c r="R81" s="87"/>
      <c r="S81" s="87"/>
      <c r="T81" s="87"/>
      <c r="U81" s="87"/>
      <c r="V81" s="87"/>
      <c r="W81" s="87"/>
      <c r="X81" s="87"/>
      <c r="Y81" s="87"/>
    </row>
    <row r="82" spans="2:25" s="93" customFormat="1" ht="12" customHeight="1">
      <c r="B82" s="87">
        <f>SUM(D82:J82)</f>
        <v>12</v>
      </c>
      <c r="C82" s="87"/>
      <c r="D82" s="87">
        <v>4</v>
      </c>
      <c r="E82" s="87"/>
      <c r="F82" s="87">
        <v>1</v>
      </c>
      <c r="G82" s="87"/>
      <c r="H82" s="87">
        <v>7</v>
      </c>
      <c r="I82" s="87"/>
      <c r="J82" s="87">
        <v>0</v>
      </c>
      <c r="K82" s="87"/>
      <c r="L82" s="112" t="s">
        <v>110</v>
      </c>
      <c r="M82" s="114"/>
      <c r="N82" s="114" t="s">
        <v>111</v>
      </c>
      <c r="O82" s="115"/>
      <c r="P82" s="89"/>
      <c r="Q82" s="87">
        <v>0</v>
      </c>
      <c r="R82" s="87"/>
      <c r="S82" s="87">
        <v>19</v>
      </c>
      <c r="T82" s="87"/>
      <c r="U82" s="87">
        <v>3</v>
      </c>
      <c r="V82" s="87"/>
      <c r="W82" s="87">
        <v>191</v>
      </c>
      <c r="X82" s="87"/>
      <c r="Y82" s="87">
        <f>SUM(Q82:W82)</f>
        <v>213</v>
      </c>
    </row>
    <row r="83" spans="2:25" s="124" customFormat="1" ht="12" customHeight="1">
      <c r="B83" s="61">
        <f>SUM(D83:J83)</f>
        <v>94036</v>
      </c>
      <c r="C83" s="98"/>
      <c r="D83" s="98">
        <f>W59+W61+W72+W75-D75</f>
        <v>33012</v>
      </c>
      <c r="E83" s="98"/>
      <c r="F83" s="98">
        <f>U59+U61+U72+U75-F75</f>
        <v>42889</v>
      </c>
      <c r="G83" s="98"/>
      <c r="H83" s="98">
        <f>S59+S61+S72+S75-H75</f>
        <v>19613</v>
      </c>
      <c r="I83" s="98"/>
      <c r="J83" s="98">
        <f>Q59+Q61+Q72+Q75-J75</f>
        <v>-1478</v>
      </c>
      <c r="K83" s="98"/>
      <c r="L83" s="121" t="s">
        <v>214</v>
      </c>
      <c r="M83" s="121" t="s">
        <v>196</v>
      </c>
      <c r="N83" s="122"/>
      <c r="O83" s="123"/>
      <c r="P83" s="102"/>
      <c r="Q83" s="98"/>
      <c r="R83" s="98"/>
      <c r="S83" s="98"/>
      <c r="T83" s="98"/>
      <c r="U83" s="98"/>
      <c r="V83" s="98"/>
      <c r="W83" s="98"/>
      <c r="X83" s="98"/>
      <c r="Y83" s="98"/>
    </row>
    <row r="84" spans="2:56" s="67" customFormat="1" ht="12" customHeight="1" thickBot="1">
      <c r="B84" s="63">
        <f>SUM(D84:J84)</f>
        <v>80813</v>
      </c>
      <c r="C84" s="64"/>
      <c r="D84" s="63">
        <f>W60+W61+W72+W75-D75</f>
        <v>28457</v>
      </c>
      <c r="E84" s="64"/>
      <c r="F84" s="63">
        <f>U60+U61+U72+U75-F75</f>
        <v>38196</v>
      </c>
      <c r="G84" s="64"/>
      <c r="H84" s="63">
        <f>S60+S61+S72+S75-H75</f>
        <v>15890</v>
      </c>
      <c r="I84" s="64"/>
      <c r="J84" s="63">
        <f>Q60+Q61+Q72+Q75-J75</f>
        <v>-1730</v>
      </c>
      <c r="K84" s="64"/>
      <c r="L84" s="65" t="s">
        <v>198</v>
      </c>
      <c r="M84" s="65" t="s">
        <v>197</v>
      </c>
      <c r="N84" s="65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</row>
    <row r="85" spans="2:25" s="68" customFormat="1" ht="21" customHeight="1">
      <c r="B85" s="15" t="s">
        <v>25</v>
      </c>
      <c r="C85" s="15"/>
      <c r="D85" s="17"/>
      <c r="E85" s="18"/>
      <c r="F85" s="18"/>
      <c r="G85" s="18"/>
      <c r="H85" s="18"/>
      <c r="I85" s="18"/>
      <c r="J85" s="18"/>
      <c r="K85" s="18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2:25" s="68" customFormat="1" ht="3.75" customHeight="1">
      <c r="B86" s="20"/>
      <c r="C86" s="20"/>
      <c r="D86" s="20"/>
      <c r="E86" s="20"/>
      <c r="F86" s="20"/>
      <c r="G86" s="20"/>
      <c r="H86" s="20"/>
      <c r="I86" s="20"/>
      <c r="J86" s="20"/>
      <c r="K86" s="21"/>
      <c r="L86" s="22"/>
      <c r="M86" s="23"/>
      <c r="N86" s="24"/>
      <c r="O86" s="24"/>
      <c r="P86" s="25"/>
      <c r="Q86" s="20"/>
      <c r="R86" s="20"/>
      <c r="S86" s="20"/>
      <c r="T86" s="20"/>
      <c r="U86" s="20"/>
      <c r="V86" s="20"/>
      <c r="W86" s="20"/>
      <c r="X86" s="20"/>
      <c r="Y86" s="20"/>
    </row>
    <row r="87" spans="2:25" s="68" customFormat="1" ht="12.75">
      <c r="B87" s="26" t="s">
        <v>7</v>
      </c>
      <c r="C87" s="27"/>
      <c r="D87" s="27"/>
      <c r="E87" s="27"/>
      <c r="F87" s="27"/>
      <c r="G87" s="27"/>
      <c r="H87" s="27"/>
      <c r="I87" s="27"/>
      <c r="J87" s="27"/>
      <c r="K87" s="21"/>
      <c r="L87" s="28" t="s">
        <v>6</v>
      </c>
      <c r="M87" s="29"/>
      <c r="N87" s="30" t="s">
        <v>72</v>
      </c>
      <c r="O87" s="30"/>
      <c r="P87" s="31"/>
      <c r="Q87" s="26" t="s">
        <v>16</v>
      </c>
      <c r="R87" s="27"/>
      <c r="S87" s="27"/>
      <c r="T87" s="27"/>
      <c r="U87" s="27"/>
      <c r="V87" s="27"/>
      <c r="W87" s="27"/>
      <c r="X87" s="27"/>
      <c r="Y87" s="26"/>
    </row>
    <row r="88" spans="2:25" s="68" customFormat="1" ht="2.25" customHeight="1">
      <c r="B88" s="32"/>
      <c r="C88" s="32"/>
      <c r="D88" s="32"/>
      <c r="E88" s="32"/>
      <c r="F88" s="32"/>
      <c r="G88" s="32"/>
      <c r="H88" s="32"/>
      <c r="I88" s="32"/>
      <c r="J88" s="32"/>
      <c r="K88" s="33"/>
      <c r="L88" s="27"/>
      <c r="M88" s="32"/>
      <c r="N88" s="27"/>
      <c r="O88" s="27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2:25" s="68" customFormat="1" ht="12.75">
      <c r="B89" s="34" t="s">
        <v>8</v>
      </c>
      <c r="C89" s="21"/>
      <c r="D89" s="35" t="s">
        <v>180</v>
      </c>
      <c r="E89" s="21"/>
      <c r="F89" s="35" t="s">
        <v>181</v>
      </c>
      <c r="G89" s="21"/>
      <c r="H89" s="35" t="s">
        <v>182</v>
      </c>
      <c r="I89" s="21"/>
      <c r="J89" s="35" t="s">
        <v>183</v>
      </c>
      <c r="K89" s="21"/>
      <c r="L89" s="34"/>
      <c r="M89" s="36"/>
      <c r="N89" s="34" t="s">
        <v>73</v>
      </c>
      <c r="O89" s="34"/>
      <c r="P89" s="31"/>
      <c r="Q89" s="35" t="s">
        <v>183</v>
      </c>
      <c r="R89" s="21"/>
      <c r="S89" s="35" t="s">
        <v>182</v>
      </c>
      <c r="T89" s="21"/>
      <c r="U89" s="35" t="s">
        <v>181</v>
      </c>
      <c r="V89" s="21"/>
      <c r="W89" s="35" t="s">
        <v>180</v>
      </c>
      <c r="X89" s="21"/>
      <c r="Y89" s="34" t="s">
        <v>8</v>
      </c>
    </row>
    <row r="90" spans="2:25" s="68" customFormat="1" ht="2.25" customHeight="1">
      <c r="B90" s="36"/>
      <c r="C90" s="21"/>
      <c r="D90" s="21"/>
      <c r="E90" s="21"/>
      <c r="F90" s="21"/>
      <c r="G90" s="21"/>
      <c r="H90" s="21"/>
      <c r="I90" s="21"/>
      <c r="J90" s="21"/>
      <c r="K90" s="21"/>
      <c r="L90" s="34"/>
      <c r="M90" s="36"/>
      <c r="N90" s="34"/>
      <c r="O90" s="34"/>
      <c r="P90" s="37"/>
      <c r="Q90" s="21"/>
      <c r="R90" s="21"/>
      <c r="S90" s="21"/>
      <c r="T90" s="21"/>
      <c r="U90" s="21"/>
      <c r="V90" s="21"/>
      <c r="W90" s="21"/>
      <c r="X90" s="21"/>
      <c r="Y90" s="36"/>
    </row>
    <row r="91" spans="2:25" s="68" customFormat="1" ht="12.75">
      <c r="B91" s="38" t="s">
        <v>9</v>
      </c>
      <c r="C91" s="21"/>
      <c r="D91" s="39" t="s">
        <v>9</v>
      </c>
      <c r="E91" s="40"/>
      <c r="F91" s="39" t="s">
        <v>187</v>
      </c>
      <c r="G91" s="21"/>
      <c r="H91" s="41" t="s">
        <v>190</v>
      </c>
      <c r="I91" s="21"/>
      <c r="J91" s="35" t="s">
        <v>193</v>
      </c>
      <c r="K91" s="21"/>
      <c r="L91" s="34"/>
      <c r="M91" s="36"/>
      <c r="N91" s="34"/>
      <c r="O91" s="34"/>
      <c r="P91" s="37"/>
      <c r="Q91" s="35" t="s">
        <v>193</v>
      </c>
      <c r="R91" s="21"/>
      <c r="S91" s="41" t="s">
        <v>190</v>
      </c>
      <c r="T91" s="40"/>
      <c r="U91" s="39" t="s">
        <v>187</v>
      </c>
      <c r="V91" s="21"/>
      <c r="W91" s="39" t="s">
        <v>9</v>
      </c>
      <c r="X91" s="21"/>
      <c r="Y91" s="38" t="s">
        <v>9</v>
      </c>
    </row>
    <row r="92" spans="2:25" s="68" customFormat="1" ht="12.75">
      <c r="B92" s="42" t="s">
        <v>195</v>
      </c>
      <c r="C92" s="40"/>
      <c r="D92" s="39" t="s">
        <v>186</v>
      </c>
      <c r="E92" s="40"/>
      <c r="F92" s="39" t="s">
        <v>188</v>
      </c>
      <c r="G92" s="40"/>
      <c r="H92" s="41" t="s">
        <v>191</v>
      </c>
      <c r="I92" s="21"/>
      <c r="J92" s="39" t="s">
        <v>213</v>
      </c>
      <c r="K92" s="21"/>
      <c r="L92" s="30"/>
      <c r="M92" s="43"/>
      <c r="N92" s="30"/>
      <c r="O92" s="30"/>
      <c r="P92" s="44"/>
      <c r="Q92" s="39" t="s">
        <v>213</v>
      </c>
      <c r="R92" s="40"/>
      <c r="S92" s="39" t="s">
        <v>191</v>
      </c>
      <c r="T92" s="40"/>
      <c r="U92" s="39" t="s">
        <v>188</v>
      </c>
      <c r="V92" s="40"/>
      <c r="W92" s="39" t="s">
        <v>186</v>
      </c>
      <c r="X92" s="21"/>
      <c r="Y92" s="42" t="s">
        <v>195</v>
      </c>
    </row>
    <row r="93" spans="2:25" s="68" customFormat="1" ht="12" customHeight="1">
      <c r="B93" s="42" t="s">
        <v>194</v>
      </c>
      <c r="C93" s="40"/>
      <c r="D93" s="39" t="s">
        <v>184</v>
      </c>
      <c r="E93" s="40"/>
      <c r="F93" s="39" t="s">
        <v>189</v>
      </c>
      <c r="G93" s="40"/>
      <c r="H93" s="41" t="s">
        <v>185</v>
      </c>
      <c r="I93" s="21"/>
      <c r="J93" s="39" t="s">
        <v>192</v>
      </c>
      <c r="K93" s="21"/>
      <c r="L93" s="30"/>
      <c r="M93" s="43"/>
      <c r="N93" s="30"/>
      <c r="O93" s="30"/>
      <c r="P93" s="44"/>
      <c r="Q93" s="39" t="s">
        <v>192</v>
      </c>
      <c r="R93" s="40"/>
      <c r="S93" s="39" t="s">
        <v>185</v>
      </c>
      <c r="T93" s="40"/>
      <c r="U93" s="39" t="s">
        <v>189</v>
      </c>
      <c r="V93" s="40"/>
      <c r="W93" s="39" t="s">
        <v>184</v>
      </c>
      <c r="X93" s="21"/>
      <c r="Y93" s="42" t="s">
        <v>194</v>
      </c>
    </row>
    <row r="94" spans="2:25" s="68" customFormat="1" ht="2.25" customHeight="1">
      <c r="B94" s="45"/>
      <c r="C94" s="46"/>
      <c r="D94" s="47"/>
      <c r="E94" s="46"/>
      <c r="F94" s="47"/>
      <c r="G94" s="46"/>
      <c r="H94" s="47"/>
      <c r="I94" s="46"/>
      <c r="J94" s="47"/>
      <c r="K94" s="46"/>
      <c r="L94" s="48"/>
      <c r="M94" s="48"/>
      <c r="N94" s="48"/>
      <c r="O94" s="48"/>
      <c r="P94" s="48"/>
      <c r="Q94" s="45"/>
      <c r="R94" s="46"/>
      <c r="S94" s="47"/>
      <c r="T94" s="46"/>
      <c r="U94" s="47"/>
      <c r="V94" s="46"/>
      <c r="W94" s="47"/>
      <c r="X94" s="46"/>
      <c r="Y94" s="47"/>
    </row>
    <row r="95" spans="2:25" s="25" customFormat="1" ht="12" customHeight="1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11" t="s">
        <v>214</v>
      </c>
      <c r="M95" s="111" t="s">
        <v>196</v>
      </c>
      <c r="N95" s="105"/>
      <c r="O95" s="107"/>
      <c r="P95" s="108"/>
      <c r="Q95" s="103">
        <f>J83</f>
        <v>-1478</v>
      </c>
      <c r="R95" s="103"/>
      <c r="S95" s="103">
        <f>H83</f>
        <v>19613</v>
      </c>
      <c r="T95" s="103"/>
      <c r="U95" s="103">
        <f>F83</f>
        <v>42889</v>
      </c>
      <c r="V95" s="103"/>
      <c r="W95" s="103">
        <f>D83</f>
        <v>33012</v>
      </c>
      <c r="X95" s="103"/>
      <c r="Y95" s="103">
        <f>SUM(Q95:W95)</f>
        <v>94036</v>
      </c>
    </row>
    <row r="96" spans="2:25" s="77" customFormat="1" ht="12" customHeight="1">
      <c r="B96" s="72"/>
      <c r="C96" s="73"/>
      <c r="D96" s="72"/>
      <c r="E96" s="74"/>
      <c r="F96" s="72"/>
      <c r="G96" s="74"/>
      <c r="H96" s="72"/>
      <c r="I96" s="74"/>
      <c r="J96" s="72"/>
      <c r="K96" s="74"/>
      <c r="L96" s="76" t="s">
        <v>198</v>
      </c>
      <c r="M96" s="76" t="s">
        <v>197</v>
      </c>
      <c r="N96" s="109"/>
      <c r="O96" s="72"/>
      <c r="P96" s="73"/>
      <c r="Q96" s="72">
        <f>J84</f>
        <v>-1730</v>
      </c>
      <c r="R96" s="73"/>
      <c r="S96" s="72">
        <f>H84</f>
        <v>15890</v>
      </c>
      <c r="T96" s="73"/>
      <c r="U96" s="72">
        <f>F84</f>
        <v>38196</v>
      </c>
      <c r="V96" s="73"/>
      <c r="W96" s="72">
        <f>D84</f>
        <v>28457</v>
      </c>
      <c r="X96" s="73"/>
      <c r="Y96" s="72">
        <f>SUM(Q96:W96)</f>
        <v>80813</v>
      </c>
    </row>
    <row r="97" spans="2:25" s="37" customFormat="1" ht="12" customHeight="1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79" t="s">
        <v>34</v>
      </c>
      <c r="M97" s="79" t="s">
        <v>112</v>
      </c>
      <c r="N97" s="79"/>
      <c r="O97" s="107"/>
      <c r="P97" s="108"/>
      <c r="Q97" s="103">
        <f>Q99+Q100</f>
        <v>0</v>
      </c>
      <c r="R97" s="103"/>
      <c r="S97" s="103">
        <f>S99+S100</f>
        <v>6651</v>
      </c>
      <c r="T97" s="103"/>
      <c r="U97" s="103">
        <f>U99+U100</f>
        <v>18910</v>
      </c>
      <c r="V97" s="103"/>
      <c r="W97" s="103">
        <f>W99+W100</f>
        <v>61482</v>
      </c>
      <c r="X97" s="103"/>
      <c r="Y97" s="103">
        <f>SUM(Q97:W97)</f>
        <v>87043</v>
      </c>
    </row>
    <row r="98" spans="2:25" s="37" customFormat="1" ht="12" customHeight="1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79"/>
      <c r="M98" s="110" t="s">
        <v>113</v>
      </c>
      <c r="N98" s="110"/>
      <c r="O98" s="107"/>
      <c r="P98" s="108"/>
      <c r="Q98" s="103"/>
      <c r="R98" s="103"/>
      <c r="S98" s="103"/>
      <c r="T98" s="103"/>
      <c r="U98" s="103"/>
      <c r="V98" s="103"/>
      <c r="W98" s="103"/>
      <c r="X98" s="103"/>
      <c r="Y98" s="103"/>
    </row>
    <row r="99" spans="2:25" s="54" customFormat="1" ht="12" customHeight="1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8" t="s">
        <v>209</v>
      </c>
      <c r="M99" s="125"/>
      <c r="N99" s="125" t="s">
        <v>210</v>
      </c>
      <c r="O99" s="115"/>
      <c r="P99" s="89"/>
      <c r="Q99" s="87">
        <v>0</v>
      </c>
      <c r="R99" s="87"/>
      <c r="S99" s="87">
        <v>4839</v>
      </c>
      <c r="T99" s="87"/>
      <c r="U99" s="87">
        <v>17788</v>
      </c>
      <c r="V99" s="87"/>
      <c r="W99" s="87">
        <v>61227</v>
      </c>
      <c r="X99" s="87"/>
      <c r="Y99" s="87">
        <f>SUM(Q99:W99)</f>
        <v>83854</v>
      </c>
    </row>
    <row r="100" spans="2:25" s="93" customFormat="1" ht="12" customHeight="1">
      <c r="B100" s="91"/>
      <c r="C100" s="55"/>
      <c r="D100" s="91"/>
      <c r="E100" s="53"/>
      <c r="F100" s="91"/>
      <c r="G100" s="53"/>
      <c r="H100" s="91"/>
      <c r="I100" s="53"/>
      <c r="J100" s="91"/>
      <c r="K100" s="53"/>
      <c r="L100" s="92" t="s">
        <v>211</v>
      </c>
      <c r="M100" s="92"/>
      <c r="N100" s="92" t="s">
        <v>212</v>
      </c>
      <c r="O100" s="91"/>
      <c r="P100" s="55"/>
      <c r="Q100" s="91">
        <v>0</v>
      </c>
      <c r="R100" s="55"/>
      <c r="S100" s="91">
        <v>1812</v>
      </c>
      <c r="T100" s="55"/>
      <c r="U100" s="91">
        <v>1122</v>
      </c>
      <c r="V100" s="55"/>
      <c r="W100" s="91">
        <v>255</v>
      </c>
      <c r="X100" s="55"/>
      <c r="Y100" s="91">
        <f>SUM(Q100:W100)</f>
        <v>3189</v>
      </c>
    </row>
    <row r="101" spans="2:25" s="44" customFormat="1" ht="12" customHeight="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79" t="s">
        <v>35</v>
      </c>
      <c r="M101" s="79" t="s">
        <v>36</v>
      </c>
      <c r="N101" s="79"/>
      <c r="O101" s="107"/>
      <c r="P101" s="108"/>
      <c r="Q101" s="103">
        <f>Q102+Q103</f>
        <v>99435</v>
      </c>
      <c r="R101" s="103"/>
      <c r="S101" s="103">
        <f>S102+S103</f>
        <v>268</v>
      </c>
      <c r="T101" s="103"/>
      <c r="U101" s="103">
        <f>U102+U103</f>
        <v>307</v>
      </c>
      <c r="V101" s="103"/>
      <c r="W101" s="103">
        <f>W102+W103</f>
        <v>9045</v>
      </c>
      <c r="X101" s="103"/>
      <c r="Y101" s="103">
        <f>SUM(Q101:W101)</f>
        <v>109055</v>
      </c>
    </row>
    <row r="102" spans="2:25" s="126" customFormat="1" ht="12" customHeight="1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114" t="s">
        <v>114</v>
      </c>
      <c r="M102" s="114"/>
      <c r="N102" s="114" t="s">
        <v>115</v>
      </c>
      <c r="O102" s="115"/>
      <c r="P102" s="89"/>
      <c r="Q102" s="87">
        <v>99367</v>
      </c>
      <c r="R102" s="87"/>
      <c r="S102" s="87">
        <v>0</v>
      </c>
      <c r="T102" s="87"/>
      <c r="U102" s="87">
        <v>0</v>
      </c>
      <c r="V102" s="87"/>
      <c r="W102" s="87">
        <v>2821</v>
      </c>
      <c r="X102" s="87"/>
      <c r="Y102" s="87">
        <f>SUM(Q102:W102)</f>
        <v>102188</v>
      </c>
    </row>
    <row r="103" spans="2:25" s="93" customFormat="1" ht="12" customHeight="1">
      <c r="B103" s="91"/>
      <c r="C103" s="55"/>
      <c r="D103" s="91"/>
      <c r="E103" s="53"/>
      <c r="F103" s="91"/>
      <c r="G103" s="53"/>
      <c r="H103" s="91"/>
      <c r="I103" s="53"/>
      <c r="J103" s="91"/>
      <c r="K103" s="53"/>
      <c r="L103" s="92" t="s">
        <v>116</v>
      </c>
      <c r="M103" s="92"/>
      <c r="N103" s="92" t="s">
        <v>117</v>
      </c>
      <c r="O103" s="91"/>
      <c r="P103" s="55"/>
      <c r="Q103" s="91">
        <v>68</v>
      </c>
      <c r="R103" s="55"/>
      <c r="S103" s="91">
        <v>268</v>
      </c>
      <c r="T103" s="55"/>
      <c r="U103" s="91">
        <v>307</v>
      </c>
      <c r="V103" s="55"/>
      <c r="W103" s="91">
        <v>6224</v>
      </c>
      <c r="X103" s="55"/>
      <c r="Y103" s="91">
        <f>SUM(Q103:W103)</f>
        <v>6867</v>
      </c>
    </row>
    <row r="104" spans="2:25" s="68" customFormat="1" ht="12" customHeight="1">
      <c r="B104" s="103">
        <f>SUM(D104:J104)</f>
        <v>98653</v>
      </c>
      <c r="C104" s="103"/>
      <c r="D104" s="103">
        <f>D106+D108+D110</f>
        <v>9241</v>
      </c>
      <c r="E104" s="103"/>
      <c r="F104" s="103">
        <f>F106+F108+F110</f>
        <v>1757</v>
      </c>
      <c r="G104" s="103"/>
      <c r="H104" s="103">
        <f>H106+H108+H110</f>
        <v>477</v>
      </c>
      <c r="I104" s="103"/>
      <c r="J104" s="103">
        <f>J106+J108+J110</f>
        <v>87178</v>
      </c>
      <c r="K104" s="103"/>
      <c r="L104" s="79" t="s">
        <v>37</v>
      </c>
      <c r="M104" s="79" t="s">
        <v>118</v>
      </c>
      <c r="N104" s="79"/>
      <c r="O104" s="107"/>
      <c r="P104" s="108"/>
      <c r="Q104" s="103"/>
      <c r="R104" s="103"/>
      <c r="S104" s="103"/>
      <c r="T104" s="103"/>
      <c r="U104" s="103"/>
      <c r="V104" s="103"/>
      <c r="W104" s="103"/>
      <c r="X104" s="103"/>
      <c r="Y104" s="103"/>
    </row>
    <row r="105" spans="2:25" s="68" customFormat="1" ht="12" customHeight="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10"/>
      <c r="M105" s="110" t="s">
        <v>119</v>
      </c>
      <c r="N105" s="110"/>
      <c r="O105" s="107"/>
      <c r="P105" s="108"/>
      <c r="Q105" s="103"/>
      <c r="R105" s="103"/>
      <c r="S105" s="103"/>
      <c r="T105" s="103"/>
      <c r="U105" s="103"/>
      <c r="V105" s="103"/>
      <c r="W105" s="103"/>
      <c r="X105" s="103"/>
      <c r="Y105" s="103"/>
    </row>
    <row r="106" spans="2:25" s="93" customFormat="1" ht="12" customHeight="1">
      <c r="B106" s="87">
        <f>SUM(D106:J106)</f>
        <v>85609</v>
      </c>
      <c r="C106" s="87"/>
      <c r="D106" s="87">
        <v>1280</v>
      </c>
      <c r="E106" s="87"/>
      <c r="F106" s="87">
        <v>0</v>
      </c>
      <c r="G106" s="87"/>
      <c r="H106" s="87">
        <v>0</v>
      </c>
      <c r="I106" s="87"/>
      <c r="J106" s="87">
        <v>84329</v>
      </c>
      <c r="K106" s="87"/>
      <c r="L106" s="114" t="s">
        <v>120</v>
      </c>
      <c r="M106" s="113"/>
      <c r="N106" s="114" t="s">
        <v>121</v>
      </c>
      <c r="O106" s="115"/>
      <c r="P106" s="89"/>
      <c r="Q106" s="87"/>
      <c r="R106" s="87"/>
      <c r="S106" s="87"/>
      <c r="T106" s="87"/>
      <c r="U106" s="87"/>
      <c r="V106" s="87"/>
      <c r="W106" s="87"/>
      <c r="X106" s="87"/>
      <c r="Y106" s="87"/>
    </row>
    <row r="107" spans="2:25" s="93" customFormat="1" ht="12" customHeight="1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120"/>
      <c r="M107" s="127"/>
      <c r="N107" s="120" t="s">
        <v>122</v>
      </c>
      <c r="O107" s="115"/>
      <c r="P107" s="89"/>
      <c r="Q107" s="87"/>
      <c r="R107" s="87"/>
      <c r="S107" s="87"/>
      <c r="T107" s="87"/>
      <c r="U107" s="87"/>
      <c r="V107" s="87"/>
      <c r="W107" s="87"/>
      <c r="X107" s="87"/>
      <c r="Y107" s="87"/>
    </row>
    <row r="108" spans="2:25" s="93" customFormat="1" ht="12" customHeight="1">
      <c r="B108" s="87">
        <f>SUM(D108:J108)</f>
        <v>7673</v>
      </c>
      <c r="C108" s="87"/>
      <c r="D108" s="87">
        <v>7030</v>
      </c>
      <c r="E108" s="87"/>
      <c r="F108" s="87">
        <v>307</v>
      </c>
      <c r="G108" s="87"/>
      <c r="H108" s="87">
        <v>268</v>
      </c>
      <c r="I108" s="87"/>
      <c r="J108" s="87">
        <v>68</v>
      </c>
      <c r="K108" s="87"/>
      <c r="L108" s="114" t="s">
        <v>123</v>
      </c>
      <c r="M108" s="114"/>
      <c r="N108" s="114" t="s">
        <v>124</v>
      </c>
      <c r="O108" s="115"/>
      <c r="P108" s="89"/>
      <c r="Q108" s="87"/>
      <c r="R108" s="87"/>
      <c r="S108" s="87"/>
      <c r="T108" s="87"/>
      <c r="U108" s="87"/>
      <c r="V108" s="87"/>
      <c r="W108" s="87"/>
      <c r="X108" s="87"/>
      <c r="Y108" s="87"/>
    </row>
    <row r="109" spans="2:25" s="93" customFormat="1" ht="12" customHeight="1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114"/>
      <c r="M109" s="114"/>
      <c r="N109" s="120" t="s">
        <v>96</v>
      </c>
      <c r="O109" s="115"/>
      <c r="P109" s="89"/>
      <c r="Q109" s="87"/>
      <c r="R109" s="87"/>
      <c r="S109" s="87"/>
      <c r="T109" s="87"/>
      <c r="U109" s="87"/>
      <c r="V109" s="87"/>
      <c r="W109" s="87"/>
      <c r="X109" s="87"/>
      <c r="Y109" s="87"/>
    </row>
    <row r="110" spans="2:25" s="93" customFormat="1" ht="12" customHeight="1">
      <c r="B110" s="87">
        <f>SUM(D110:J110)</f>
        <v>5371</v>
      </c>
      <c r="C110" s="87"/>
      <c r="D110" s="87">
        <v>931</v>
      </c>
      <c r="E110" s="87"/>
      <c r="F110" s="87">
        <v>1450</v>
      </c>
      <c r="G110" s="87"/>
      <c r="H110" s="87">
        <v>209</v>
      </c>
      <c r="I110" s="87"/>
      <c r="J110" s="87">
        <v>2781</v>
      </c>
      <c r="K110" s="87"/>
      <c r="L110" s="114" t="s">
        <v>125</v>
      </c>
      <c r="M110" s="113"/>
      <c r="N110" s="114" t="s">
        <v>126</v>
      </c>
      <c r="O110" s="115"/>
      <c r="P110" s="89"/>
      <c r="Q110" s="87"/>
      <c r="R110" s="87"/>
      <c r="S110" s="87"/>
      <c r="T110" s="87"/>
      <c r="U110" s="87"/>
      <c r="V110" s="87"/>
      <c r="W110" s="87"/>
      <c r="X110" s="87"/>
      <c r="Y110" s="87"/>
    </row>
    <row r="111" spans="2:25" s="93" customFormat="1" ht="12" customHeight="1">
      <c r="B111" s="91"/>
      <c r="C111" s="55"/>
      <c r="D111" s="91"/>
      <c r="E111" s="53"/>
      <c r="F111" s="91"/>
      <c r="G111" s="53"/>
      <c r="H111" s="91"/>
      <c r="I111" s="53"/>
      <c r="J111" s="91"/>
      <c r="K111" s="53"/>
      <c r="L111" s="92"/>
      <c r="M111" s="92"/>
      <c r="N111" s="92" t="s">
        <v>122</v>
      </c>
      <c r="O111" s="91"/>
      <c r="P111" s="55"/>
      <c r="Q111" s="91"/>
      <c r="R111" s="55"/>
      <c r="S111" s="91"/>
      <c r="T111" s="55"/>
      <c r="U111" s="91"/>
      <c r="V111" s="55"/>
      <c r="W111" s="91"/>
      <c r="X111" s="55"/>
      <c r="Y111" s="91"/>
    </row>
    <row r="112" spans="2:25" s="68" customFormat="1" ht="12" customHeight="1">
      <c r="B112" s="103">
        <f>B113+B114+B115+B117+B118</f>
        <v>12470</v>
      </c>
      <c r="C112" s="103"/>
      <c r="D112" s="103">
        <f>D113+D114+D115+D117+D118</f>
        <v>57563</v>
      </c>
      <c r="E112" s="103"/>
      <c r="F112" s="103">
        <f>F113+F114+F115+F117+F118</f>
        <v>5571</v>
      </c>
      <c r="G112" s="103"/>
      <c r="H112" s="103">
        <f>H113+H114+H115+H117+H118</f>
        <v>9698</v>
      </c>
      <c r="I112" s="103"/>
      <c r="J112" s="103">
        <f>J113+J114+J115+J117+J118</f>
        <v>2998</v>
      </c>
      <c r="K112" s="103"/>
      <c r="L112" s="79" t="s">
        <v>38</v>
      </c>
      <c r="M112" s="79" t="s">
        <v>39</v>
      </c>
      <c r="N112" s="79"/>
      <c r="O112" s="107"/>
      <c r="P112" s="108"/>
      <c r="Q112" s="103">
        <f>Q113+Q114+Q115+Q117+Q118</f>
        <v>5779</v>
      </c>
      <c r="R112" s="103"/>
      <c r="S112" s="103">
        <f>S113+S114+S115+S117+S118</f>
        <v>15016</v>
      </c>
      <c r="T112" s="103"/>
      <c r="U112" s="103">
        <f>U113+U114+U115+U117+U118</f>
        <v>44467</v>
      </c>
      <c r="V112" s="103"/>
      <c r="W112" s="103">
        <f>W113+W114+W115+W117+W118</f>
        <v>4327</v>
      </c>
      <c r="X112" s="103"/>
      <c r="Y112" s="103">
        <f>Y113+Y114+Y115+Y117+Y118</f>
        <v>6229</v>
      </c>
    </row>
    <row r="113" spans="2:25" s="93" customFormat="1" ht="12" customHeight="1">
      <c r="B113" s="87">
        <f>SUM(D113:J113)</f>
        <v>188</v>
      </c>
      <c r="C113" s="87"/>
      <c r="D113" s="87">
        <v>17</v>
      </c>
      <c r="E113" s="87"/>
      <c r="F113" s="87">
        <v>76</v>
      </c>
      <c r="G113" s="87"/>
      <c r="H113" s="87">
        <v>90</v>
      </c>
      <c r="I113" s="87"/>
      <c r="J113" s="87">
        <v>5</v>
      </c>
      <c r="K113" s="87"/>
      <c r="L113" s="114" t="s">
        <v>127</v>
      </c>
      <c r="M113" s="113"/>
      <c r="N113" s="114" t="s">
        <v>128</v>
      </c>
      <c r="O113" s="115"/>
      <c r="P113" s="89"/>
      <c r="Q113" s="87">
        <v>0</v>
      </c>
      <c r="R113" s="87"/>
      <c r="S113" s="87">
        <v>0</v>
      </c>
      <c r="T113" s="87"/>
      <c r="U113" s="87">
        <v>0</v>
      </c>
      <c r="V113" s="87"/>
      <c r="W113" s="87">
        <v>0</v>
      </c>
      <c r="X113" s="87"/>
      <c r="Y113" s="87">
        <v>0</v>
      </c>
    </row>
    <row r="114" spans="2:25" s="93" customFormat="1" ht="12" customHeight="1">
      <c r="B114" s="87">
        <v>0</v>
      </c>
      <c r="C114" s="87"/>
      <c r="D114" s="87">
        <v>0</v>
      </c>
      <c r="E114" s="87"/>
      <c r="F114" s="87">
        <v>0</v>
      </c>
      <c r="G114" s="87"/>
      <c r="H114" s="87">
        <v>0</v>
      </c>
      <c r="I114" s="87"/>
      <c r="J114" s="87">
        <v>0</v>
      </c>
      <c r="K114" s="87"/>
      <c r="L114" s="114" t="s">
        <v>129</v>
      </c>
      <c r="M114" s="113"/>
      <c r="N114" s="114" t="s">
        <v>130</v>
      </c>
      <c r="O114" s="115"/>
      <c r="P114" s="89"/>
      <c r="Q114" s="87">
        <v>3</v>
      </c>
      <c r="R114" s="87"/>
      <c r="S114" s="87">
        <v>84</v>
      </c>
      <c r="T114" s="87"/>
      <c r="U114" s="87">
        <v>42</v>
      </c>
      <c r="V114" s="87"/>
      <c r="W114" s="87">
        <v>13</v>
      </c>
      <c r="X114" s="87"/>
      <c r="Y114" s="87">
        <f>SUM(Q114:W114)</f>
        <v>142</v>
      </c>
    </row>
    <row r="115" spans="2:24" s="93" customFormat="1" ht="12" customHeight="1">
      <c r="B115" s="55"/>
      <c r="C115" s="87"/>
      <c r="D115" s="87">
        <v>48780</v>
      </c>
      <c r="E115" s="87"/>
      <c r="F115" s="87">
        <v>3569</v>
      </c>
      <c r="G115" s="87"/>
      <c r="H115" s="87">
        <v>8063</v>
      </c>
      <c r="I115" s="87"/>
      <c r="J115" s="87">
        <v>2948</v>
      </c>
      <c r="K115" s="87"/>
      <c r="L115" s="114" t="s">
        <v>131</v>
      </c>
      <c r="M115" s="113"/>
      <c r="N115" s="114" t="s">
        <v>132</v>
      </c>
      <c r="O115" s="115"/>
      <c r="P115" s="89"/>
      <c r="Q115" s="87">
        <v>4488</v>
      </c>
      <c r="R115" s="87"/>
      <c r="S115" s="87">
        <v>13470</v>
      </c>
      <c r="T115" s="87"/>
      <c r="U115" s="87">
        <v>42731</v>
      </c>
      <c r="V115" s="87"/>
      <c r="W115" s="87">
        <v>2671</v>
      </c>
      <c r="X115" s="87"/>
    </row>
    <row r="116" spans="2:25" s="93" customFormat="1" ht="12" customHeight="1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114"/>
      <c r="M116" s="113"/>
      <c r="N116" s="120" t="s">
        <v>133</v>
      </c>
      <c r="O116" s="115"/>
      <c r="P116" s="89"/>
      <c r="Q116" s="87"/>
      <c r="R116" s="87"/>
      <c r="S116" s="87"/>
      <c r="T116" s="87"/>
      <c r="U116" s="87"/>
      <c r="V116" s="87"/>
      <c r="W116" s="87"/>
      <c r="X116" s="87"/>
      <c r="Y116" s="87">
        <v>0</v>
      </c>
    </row>
    <row r="117" spans="2:25" s="93" customFormat="1" ht="12" customHeight="1">
      <c r="B117" s="87">
        <f>SUM(D117:J117)</f>
        <v>969</v>
      </c>
      <c r="C117" s="87"/>
      <c r="D117" s="87">
        <v>849</v>
      </c>
      <c r="E117" s="87"/>
      <c r="F117" s="87">
        <v>88</v>
      </c>
      <c r="G117" s="87"/>
      <c r="H117" s="87">
        <v>29</v>
      </c>
      <c r="I117" s="87"/>
      <c r="J117" s="87">
        <v>3</v>
      </c>
      <c r="K117" s="87"/>
      <c r="L117" s="114" t="s">
        <v>134</v>
      </c>
      <c r="M117" s="114"/>
      <c r="N117" s="114" t="s">
        <v>135</v>
      </c>
      <c r="O117" s="115"/>
      <c r="P117" s="89"/>
      <c r="Q117" s="87">
        <v>741</v>
      </c>
      <c r="R117" s="87"/>
      <c r="S117" s="87">
        <v>58</v>
      </c>
      <c r="T117" s="87"/>
      <c r="U117" s="87">
        <v>788</v>
      </c>
      <c r="V117" s="87"/>
      <c r="W117" s="87">
        <v>142</v>
      </c>
      <c r="X117" s="87"/>
      <c r="Y117" s="87">
        <f>SUM(Q117:W117)</f>
        <v>1729</v>
      </c>
    </row>
    <row r="118" spans="2:25" s="93" customFormat="1" ht="12" customHeight="1">
      <c r="B118" s="87">
        <f>SUM(D118:J118)</f>
        <v>11313</v>
      </c>
      <c r="C118" s="87"/>
      <c r="D118" s="87">
        <v>7917</v>
      </c>
      <c r="E118" s="87"/>
      <c r="F118" s="87">
        <v>1838</v>
      </c>
      <c r="G118" s="87"/>
      <c r="H118" s="87">
        <v>1516</v>
      </c>
      <c r="I118" s="87"/>
      <c r="J118" s="87">
        <v>42</v>
      </c>
      <c r="K118" s="87"/>
      <c r="L118" s="114" t="s">
        <v>136</v>
      </c>
      <c r="M118" s="114"/>
      <c r="N118" s="114" t="s">
        <v>137</v>
      </c>
      <c r="O118" s="115"/>
      <c r="P118" s="89"/>
      <c r="Q118" s="87">
        <v>547</v>
      </c>
      <c r="R118" s="87"/>
      <c r="S118" s="87">
        <v>1404</v>
      </c>
      <c r="T118" s="87"/>
      <c r="U118" s="87">
        <v>906</v>
      </c>
      <c r="V118" s="87"/>
      <c r="W118" s="87">
        <v>1501</v>
      </c>
      <c r="X118" s="87"/>
      <c r="Y118" s="87">
        <f>SUM(Q118:W118)</f>
        <v>4358</v>
      </c>
    </row>
    <row r="119" spans="2:25" s="124" customFormat="1" ht="12" customHeight="1">
      <c r="B119" s="98">
        <f>SUM(D119:J119)</f>
        <v>185240</v>
      </c>
      <c r="C119" s="98"/>
      <c r="D119" s="98">
        <f>W95+W97+W101+W104+W112-D104-D112</f>
        <v>41062</v>
      </c>
      <c r="E119" s="98"/>
      <c r="F119" s="98">
        <f>U95+U97+U101+U104+U112-F104-F112</f>
        <v>99245</v>
      </c>
      <c r="G119" s="98"/>
      <c r="H119" s="98">
        <f>S95+S97+S101+S104+S112-H104-H112</f>
        <v>31373</v>
      </c>
      <c r="I119" s="98"/>
      <c r="J119" s="98">
        <f>Q95+Q97+Q101+Q104+Q112-J104-J112</f>
        <v>13560</v>
      </c>
      <c r="K119" s="98"/>
      <c r="L119" s="121" t="s">
        <v>40</v>
      </c>
      <c r="M119" s="121" t="s">
        <v>41</v>
      </c>
      <c r="N119" s="121"/>
      <c r="O119" s="123"/>
      <c r="P119" s="102"/>
      <c r="Q119" s="98"/>
      <c r="R119" s="98"/>
      <c r="S119" s="98"/>
      <c r="T119" s="98"/>
      <c r="U119" s="98"/>
      <c r="V119" s="98"/>
      <c r="W119" s="98"/>
      <c r="X119" s="98"/>
      <c r="Y119" s="98"/>
    </row>
    <row r="120" spans="2:56" s="67" customFormat="1" ht="12" customHeight="1" thickBot="1">
      <c r="B120" s="63">
        <f>SUM(D120:J120)</f>
        <v>172017</v>
      </c>
      <c r="C120" s="64"/>
      <c r="D120" s="63">
        <f>W96+W97+W101+W104+W112-D104-D112</f>
        <v>36507</v>
      </c>
      <c r="E120" s="64"/>
      <c r="F120" s="63">
        <f>U96+U97+U101+U104+U112-F104-F112</f>
        <v>94552</v>
      </c>
      <c r="G120" s="64"/>
      <c r="H120" s="63">
        <f>S96+S97+S101+S104+S112-H104-H112</f>
        <v>27650</v>
      </c>
      <c r="I120" s="64"/>
      <c r="J120" s="63">
        <f>Q96+Q97+Q101+Q104+Q112-J104-J112</f>
        <v>13308</v>
      </c>
      <c r="K120" s="64"/>
      <c r="L120" s="65" t="s">
        <v>42</v>
      </c>
      <c r="M120" s="65" t="s">
        <v>43</v>
      </c>
      <c r="N120" s="65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</row>
    <row r="121" spans="2:25" s="68" customFormat="1" ht="21" customHeight="1">
      <c r="B121" s="15" t="s">
        <v>26</v>
      </c>
      <c r="C121" s="15"/>
      <c r="D121" s="17"/>
      <c r="E121" s="18"/>
      <c r="F121" s="18"/>
      <c r="G121" s="18"/>
      <c r="H121" s="18"/>
      <c r="I121" s="18"/>
      <c r="J121" s="18"/>
      <c r="K121" s="18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2:25" s="68" customFormat="1" ht="3.75" customHeight="1">
      <c r="B122" s="20"/>
      <c r="C122" s="20"/>
      <c r="D122" s="20"/>
      <c r="E122" s="20"/>
      <c r="F122" s="20"/>
      <c r="G122" s="20"/>
      <c r="H122" s="20"/>
      <c r="I122" s="20"/>
      <c r="J122" s="20"/>
      <c r="K122" s="21"/>
      <c r="L122" s="22"/>
      <c r="M122" s="23"/>
      <c r="N122" s="24"/>
      <c r="O122" s="24"/>
      <c r="P122" s="25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s="68" customFormat="1" ht="12.75">
      <c r="B123" s="26" t="s">
        <v>7</v>
      </c>
      <c r="C123" s="27"/>
      <c r="D123" s="27"/>
      <c r="E123" s="27"/>
      <c r="F123" s="27"/>
      <c r="G123" s="27"/>
      <c r="H123" s="27"/>
      <c r="I123" s="27"/>
      <c r="J123" s="27"/>
      <c r="K123" s="21"/>
      <c r="L123" s="28" t="s">
        <v>6</v>
      </c>
      <c r="M123" s="29"/>
      <c r="N123" s="30" t="s">
        <v>72</v>
      </c>
      <c r="O123" s="30"/>
      <c r="P123" s="31"/>
      <c r="Q123" s="26" t="s">
        <v>16</v>
      </c>
      <c r="R123" s="27"/>
      <c r="S123" s="27"/>
      <c r="T123" s="27"/>
      <c r="U123" s="27"/>
      <c r="V123" s="27"/>
      <c r="W123" s="27"/>
      <c r="X123" s="27"/>
      <c r="Y123" s="26"/>
    </row>
    <row r="124" spans="2:25" s="68" customFormat="1" ht="2.25" customHeight="1">
      <c r="B124" s="32"/>
      <c r="C124" s="32"/>
      <c r="D124" s="32"/>
      <c r="E124" s="32"/>
      <c r="F124" s="32"/>
      <c r="G124" s="32"/>
      <c r="H124" s="32"/>
      <c r="I124" s="32"/>
      <c r="J124" s="32"/>
      <c r="K124" s="33"/>
      <c r="L124" s="27"/>
      <c r="M124" s="32"/>
      <c r="N124" s="27"/>
      <c r="O124" s="27"/>
      <c r="P124" s="31"/>
      <c r="Q124" s="31"/>
      <c r="R124" s="31"/>
      <c r="S124" s="31"/>
      <c r="T124" s="31"/>
      <c r="U124" s="31"/>
      <c r="V124" s="31"/>
      <c r="W124" s="31"/>
      <c r="X124" s="31"/>
      <c r="Y124" s="31"/>
    </row>
    <row r="125" spans="2:25" s="68" customFormat="1" ht="12.75">
      <c r="B125" s="34" t="s">
        <v>8</v>
      </c>
      <c r="C125" s="21"/>
      <c r="D125" s="35" t="s">
        <v>180</v>
      </c>
      <c r="E125" s="21"/>
      <c r="F125" s="35" t="s">
        <v>181</v>
      </c>
      <c r="G125" s="21"/>
      <c r="H125" s="35" t="s">
        <v>182</v>
      </c>
      <c r="I125" s="21"/>
      <c r="J125" s="35" t="s">
        <v>183</v>
      </c>
      <c r="K125" s="21"/>
      <c r="L125" s="34"/>
      <c r="M125" s="36"/>
      <c r="N125" s="34" t="s">
        <v>73</v>
      </c>
      <c r="O125" s="34"/>
      <c r="P125" s="31"/>
      <c r="Q125" s="35" t="s">
        <v>183</v>
      </c>
      <c r="R125" s="21"/>
      <c r="S125" s="35" t="s">
        <v>182</v>
      </c>
      <c r="T125" s="21"/>
      <c r="U125" s="35" t="s">
        <v>181</v>
      </c>
      <c r="V125" s="21"/>
      <c r="W125" s="35" t="s">
        <v>180</v>
      </c>
      <c r="X125" s="21"/>
      <c r="Y125" s="34" t="s">
        <v>8</v>
      </c>
    </row>
    <row r="126" spans="2:25" s="68" customFormat="1" ht="2.25" customHeight="1">
      <c r="B126" s="36"/>
      <c r="C126" s="21"/>
      <c r="D126" s="21"/>
      <c r="E126" s="21"/>
      <c r="F126" s="21"/>
      <c r="G126" s="21"/>
      <c r="H126" s="21"/>
      <c r="I126" s="21"/>
      <c r="J126" s="21"/>
      <c r="K126" s="21"/>
      <c r="L126" s="34"/>
      <c r="M126" s="36"/>
      <c r="N126" s="34"/>
      <c r="O126" s="34"/>
      <c r="P126" s="37"/>
      <c r="Q126" s="21"/>
      <c r="R126" s="21"/>
      <c r="S126" s="21"/>
      <c r="T126" s="21"/>
      <c r="U126" s="21"/>
      <c r="V126" s="21"/>
      <c r="W126" s="21"/>
      <c r="X126" s="21"/>
      <c r="Y126" s="36"/>
    </row>
    <row r="127" spans="2:25" s="68" customFormat="1" ht="12.75">
      <c r="B127" s="38" t="s">
        <v>9</v>
      </c>
      <c r="C127" s="21"/>
      <c r="D127" s="39" t="s">
        <v>9</v>
      </c>
      <c r="E127" s="40"/>
      <c r="F127" s="39" t="s">
        <v>187</v>
      </c>
      <c r="G127" s="21"/>
      <c r="H127" s="41" t="s">
        <v>190</v>
      </c>
      <c r="I127" s="21"/>
      <c r="J127" s="35" t="s">
        <v>193</v>
      </c>
      <c r="K127" s="21"/>
      <c r="L127" s="34"/>
      <c r="M127" s="36"/>
      <c r="N127" s="34"/>
      <c r="O127" s="34"/>
      <c r="P127" s="37"/>
      <c r="Q127" s="35" t="s">
        <v>193</v>
      </c>
      <c r="R127" s="21"/>
      <c r="S127" s="41" t="s">
        <v>190</v>
      </c>
      <c r="T127" s="40"/>
      <c r="U127" s="39" t="s">
        <v>187</v>
      </c>
      <c r="V127" s="21"/>
      <c r="W127" s="39" t="s">
        <v>9</v>
      </c>
      <c r="X127" s="21"/>
      <c r="Y127" s="38" t="s">
        <v>9</v>
      </c>
    </row>
    <row r="128" spans="2:25" s="68" customFormat="1" ht="12.75">
      <c r="B128" s="42" t="s">
        <v>195</v>
      </c>
      <c r="C128" s="40"/>
      <c r="D128" s="39" t="s">
        <v>186</v>
      </c>
      <c r="E128" s="40"/>
      <c r="F128" s="39" t="s">
        <v>188</v>
      </c>
      <c r="G128" s="40"/>
      <c r="H128" s="41" t="s">
        <v>191</v>
      </c>
      <c r="I128" s="21"/>
      <c r="J128" s="39" t="s">
        <v>213</v>
      </c>
      <c r="K128" s="21"/>
      <c r="L128" s="30"/>
      <c r="M128" s="43"/>
      <c r="N128" s="30"/>
      <c r="O128" s="30"/>
      <c r="P128" s="44"/>
      <c r="Q128" s="39" t="s">
        <v>213</v>
      </c>
      <c r="R128" s="40"/>
      <c r="S128" s="39" t="s">
        <v>191</v>
      </c>
      <c r="T128" s="40"/>
      <c r="U128" s="39" t="s">
        <v>188</v>
      </c>
      <c r="V128" s="40"/>
      <c r="W128" s="39" t="s">
        <v>186</v>
      </c>
      <c r="X128" s="21"/>
      <c r="Y128" s="42" t="s">
        <v>195</v>
      </c>
    </row>
    <row r="129" spans="2:25" s="68" customFormat="1" ht="12" customHeight="1">
      <c r="B129" s="42" t="s">
        <v>194</v>
      </c>
      <c r="C129" s="40"/>
      <c r="D129" s="39" t="s">
        <v>184</v>
      </c>
      <c r="E129" s="40"/>
      <c r="F129" s="39" t="s">
        <v>189</v>
      </c>
      <c r="G129" s="40"/>
      <c r="H129" s="41" t="s">
        <v>185</v>
      </c>
      <c r="I129" s="21"/>
      <c r="J129" s="39" t="s">
        <v>192</v>
      </c>
      <c r="K129" s="21"/>
      <c r="L129" s="30"/>
      <c r="M129" s="43"/>
      <c r="N129" s="30"/>
      <c r="O129" s="30"/>
      <c r="P129" s="44"/>
      <c r="Q129" s="39" t="s">
        <v>192</v>
      </c>
      <c r="R129" s="40"/>
      <c r="S129" s="39" t="s">
        <v>185</v>
      </c>
      <c r="T129" s="40"/>
      <c r="U129" s="39" t="s">
        <v>189</v>
      </c>
      <c r="V129" s="40"/>
      <c r="W129" s="39" t="s">
        <v>184</v>
      </c>
      <c r="X129" s="21"/>
      <c r="Y129" s="42" t="s">
        <v>194</v>
      </c>
    </row>
    <row r="130" spans="2:25" s="68" customFormat="1" ht="2.25" customHeight="1">
      <c r="B130" s="45"/>
      <c r="C130" s="46"/>
      <c r="D130" s="47"/>
      <c r="E130" s="46"/>
      <c r="F130" s="47"/>
      <c r="G130" s="46"/>
      <c r="H130" s="47"/>
      <c r="I130" s="46"/>
      <c r="J130" s="47"/>
      <c r="K130" s="46"/>
      <c r="L130" s="48"/>
      <c r="M130" s="48"/>
      <c r="N130" s="48"/>
      <c r="O130" s="48"/>
      <c r="P130" s="48"/>
      <c r="Q130" s="45"/>
      <c r="R130" s="46"/>
      <c r="S130" s="47"/>
      <c r="T130" s="46"/>
      <c r="U130" s="47"/>
      <c r="V130" s="46"/>
      <c r="W130" s="47"/>
      <c r="X130" s="46"/>
      <c r="Y130" s="47"/>
    </row>
    <row r="131" spans="2:25" s="37" customFormat="1" ht="12" customHeight="1"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11" t="s">
        <v>40</v>
      </c>
      <c r="M131" s="111" t="s">
        <v>41</v>
      </c>
      <c r="N131" s="105"/>
      <c r="O131" s="107"/>
      <c r="P131" s="108"/>
      <c r="Q131" s="103">
        <f>J119</f>
        <v>13560</v>
      </c>
      <c r="R131" s="103"/>
      <c r="S131" s="103">
        <f>H119</f>
        <v>31373</v>
      </c>
      <c r="T131" s="103"/>
      <c r="U131" s="103">
        <f>F119</f>
        <v>99245</v>
      </c>
      <c r="V131" s="103"/>
      <c r="W131" s="103">
        <f>D119</f>
        <v>41062</v>
      </c>
      <c r="X131" s="103"/>
      <c r="Y131" s="103">
        <f>SUM(Q131:W131)</f>
        <v>185240</v>
      </c>
    </row>
    <row r="132" spans="2:25" s="77" customFormat="1" ht="12" customHeight="1">
      <c r="B132" s="72"/>
      <c r="C132" s="73"/>
      <c r="D132" s="72"/>
      <c r="E132" s="74"/>
      <c r="F132" s="72"/>
      <c r="G132" s="74"/>
      <c r="H132" s="72"/>
      <c r="I132" s="74"/>
      <c r="J132" s="72"/>
      <c r="K132" s="74"/>
      <c r="L132" s="76" t="s">
        <v>42</v>
      </c>
      <c r="M132" s="76" t="s">
        <v>43</v>
      </c>
      <c r="N132" s="109"/>
      <c r="O132" s="72"/>
      <c r="P132" s="73"/>
      <c r="Q132" s="72">
        <f>J120</f>
        <v>13308</v>
      </c>
      <c r="R132" s="73"/>
      <c r="S132" s="72">
        <f>H120</f>
        <v>27650</v>
      </c>
      <c r="T132" s="73"/>
      <c r="U132" s="72">
        <f>F120</f>
        <v>94552</v>
      </c>
      <c r="V132" s="73"/>
      <c r="W132" s="72">
        <f>D120</f>
        <v>36507</v>
      </c>
      <c r="X132" s="73"/>
      <c r="Y132" s="72">
        <f>SUM(Q132:W132)</f>
        <v>172017</v>
      </c>
    </row>
    <row r="133" spans="2:25" s="44" customFormat="1" ht="12" customHeight="1">
      <c r="B133" s="103">
        <f>SUM(D133:J133)</f>
        <v>86736</v>
      </c>
      <c r="C133" s="103"/>
      <c r="D133" s="103">
        <f>D134+D141</f>
        <v>2499</v>
      </c>
      <c r="E133" s="103"/>
      <c r="F133" s="103">
        <f>F134+F141</f>
        <v>73658</v>
      </c>
      <c r="G133" s="103"/>
      <c r="H133" s="103">
        <f>H134+H141</f>
        <v>7778</v>
      </c>
      <c r="I133" s="103"/>
      <c r="J133" s="103">
        <f>J134+J141</f>
        <v>2801</v>
      </c>
      <c r="K133" s="103"/>
      <c r="L133" s="79" t="s">
        <v>44</v>
      </c>
      <c r="M133" s="79" t="s">
        <v>45</v>
      </c>
      <c r="N133" s="79"/>
      <c r="O133" s="107"/>
      <c r="P133" s="108"/>
      <c r="Q133" s="103"/>
      <c r="R133" s="103"/>
      <c r="S133" s="103"/>
      <c r="T133" s="103"/>
      <c r="U133" s="103"/>
      <c r="V133" s="103"/>
      <c r="W133" s="103"/>
      <c r="X133" s="103"/>
      <c r="Y133" s="103"/>
    </row>
    <row r="134" spans="2:25" s="44" customFormat="1" ht="12" customHeight="1">
      <c r="B134" s="103">
        <f>SUM(D134:J134)</f>
        <v>55219</v>
      </c>
      <c r="C134" s="103"/>
      <c r="D134" s="103">
        <f>D135+D137+D139</f>
        <v>1410</v>
      </c>
      <c r="E134" s="103"/>
      <c r="F134" s="103">
        <f>F135+F137+F139</f>
        <v>47662</v>
      </c>
      <c r="G134" s="103"/>
      <c r="H134" s="103">
        <f>H135+H137+H139</f>
        <v>3373</v>
      </c>
      <c r="I134" s="103"/>
      <c r="J134" s="103">
        <f>J135+J137+J139</f>
        <v>2774</v>
      </c>
      <c r="K134" s="103"/>
      <c r="L134" s="111" t="s">
        <v>138</v>
      </c>
      <c r="M134" s="111"/>
      <c r="N134" s="105" t="s">
        <v>139</v>
      </c>
      <c r="O134" s="107"/>
      <c r="P134" s="108"/>
      <c r="Q134" s="103"/>
      <c r="R134" s="103"/>
      <c r="S134" s="103"/>
      <c r="T134" s="103"/>
      <c r="U134" s="103"/>
      <c r="V134" s="103"/>
      <c r="W134" s="103"/>
      <c r="X134" s="103"/>
      <c r="Y134" s="103"/>
    </row>
    <row r="135" spans="2:25" s="116" customFormat="1" ht="12" customHeight="1">
      <c r="B135" s="87">
        <f>SUM(D135:J135)</f>
        <v>64</v>
      </c>
      <c r="C135" s="87"/>
      <c r="D135" s="87">
        <v>0</v>
      </c>
      <c r="E135" s="87"/>
      <c r="F135" s="87">
        <v>0</v>
      </c>
      <c r="G135" s="87"/>
      <c r="H135" s="87">
        <v>0</v>
      </c>
      <c r="I135" s="87"/>
      <c r="J135" s="87">
        <v>64</v>
      </c>
      <c r="K135" s="87"/>
      <c r="L135" s="114" t="s">
        <v>140</v>
      </c>
      <c r="M135" s="114"/>
      <c r="N135" s="114" t="s">
        <v>141</v>
      </c>
      <c r="O135" s="115"/>
      <c r="P135" s="89"/>
      <c r="Q135" s="87"/>
      <c r="R135" s="87"/>
      <c r="S135" s="87"/>
      <c r="T135" s="87"/>
      <c r="U135" s="87"/>
      <c r="V135" s="87"/>
      <c r="W135" s="87"/>
      <c r="X135" s="87"/>
      <c r="Y135" s="87"/>
    </row>
    <row r="136" spans="2:25" s="93" customFormat="1" ht="12" customHeight="1"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114"/>
      <c r="M136" s="114"/>
      <c r="N136" s="114" t="s">
        <v>142</v>
      </c>
      <c r="O136" s="115"/>
      <c r="P136" s="89"/>
      <c r="Q136" s="87"/>
      <c r="R136" s="87"/>
      <c r="S136" s="87"/>
      <c r="T136" s="87"/>
      <c r="U136" s="87"/>
      <c r="V136" s="87"/>
      <c r="W136" s="87"/>
      <c r="X136" s="87"/>
      <c r="Y136" s="87"/>
    </row>
    <row r="137" spans="2:25" s="93" customFormat="1" ht="12" customHeight="1">
      <c r="B137" s="87">
        <f>SUM(D137:J137)</f>
        <v>1317</v>
      </c>
      <c r="C137" s="87"/>
      <c r="D137" s="87">
        <v>0</v>
      </c>
      <c r="E137" s="87"/>
      <c r="F137" s="87">
        <v>0</v>
      </c>
      <c r="G137" s="87"/>
      <c r="H137" s="87">
        <v>0</v>
      </c>
      <c r="I137" s="87"/>
      <c r="J137" s="87">
        <v>1317</v>
      </c>
      <c r="K137" s="87"/>
      <c r="L137" s="114" t="s">
        <v>143</v>
      </c>
      <c r="M137" s="113"/>
      <c r="N137" s="114" t="s">
        <v>144</v>
      </c>
      <c r="O137" s="115"/>
      <c r="P137" s="89"/>
      <c r="Q137" s="87"/>
      <c r="R137" s="87"/>
      <c r="S137" s="87"/>
      <c r="T137" s="87"/>
      <c r="U137" s="87"/>
      <c r="V137" s="87"/>
      <c r="W137" s="87"/>
      <c r="X137" s="87"/>
      <c r="Y137" s="87"/>
    </row>
    <row r="138" spans="2:56" s="56" customFormat="1" ht="12" customHeight="1"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114"/>
      <c r="M138" s="113"/>
      <c r="N138" s="114" t="s">
        <v>145</v>
      </c>
      <c r="O138" s="115"/>
      <c r="P138" s="89"/>
      <c r="Q138" s="87"/>
      <c r="R138" s="87"/>
      <c r="S138" s="87"/>
      <c r="T138" s="87"/>
      <c r="U138" s="87"/>
      <c r="V138" s="87"/>
      <c r="W138" s="87"/>
      <c r="X138" s="87"/>
      <c r="Y138" s="87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</row>
    <row r="139" spans="2:25" s="93" customFormat="1" ht="12" customHeight="1">
      <c r="B139" s="87">
        <f>SUM(D139:J139)</f>
        <v>53838</v>
      </c>
      <c r="C139" s="87"/>
      <c r="D139" s="87">
        <v>1410</v>
      </c>
      <c r="E139" s="87"/>
      <c r="F139" s="87">
        <v>47662</v>
      </c>
      <c r="G139" s="87"/>
      <c r="H139" s="87">
        <v>3373</v>
      </c>
      <c r="I139" s="87"/>
      <c r="J139" s="87">
        <v>1393</v>
      </c>
      <c r="K139" s="87"/>
      <c r="L139" s="114" t="s">
        <v>146</v>
      </c>
      <c r="M139" s="113"/>
      <c r="N139" s="114" t="s">
        <v>147</v>
      </c>
      <c r="O139" s="115"/>
      <c r="P139" s="89"/>
      <c r="Q139" s="87"/>
      <c r="R139" s="87"/>
      <c r="S139" s="87"/>
      <c r="T139" s="87"/>
      <c r="U139" s="87"/>
      <c r="V139" s="87"/>
      <c r="W139" s="87"/>
      <c r="X139" s="87"/>
      <c r="Y139" s="87"/>
    </row>
    <row r="140" spans="2:25" s="93" customFormat="1" ht="12" customHeight="1"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114"/>
      <c r="M140" s="113"/>
      <c r="N140" s="114" t="s">
        <v>148</v>
      </c>
      <c r="O140" s="115"/>
      <c r="P140" s="89"/>
      <c r="Q140" s="87"/>
      <c r="R140" s="87"/>
      <c r="S140" s="87"/>
      <c r="T140" s="87"/>
      <c r="U140" s="87"/>
      <c r="V140" s="87"/>
      <c r="W140" s="87"/>
      <c r="X140" s="87"/>
      <c r="Y140" s="87"/>
    </row>
    <row r="141" spans="2:25" s="68" customFormat="1" ht="12" customHeight="1">
      <c r="B141" s="103">
        <f>SUM(D141:J141)</f>
        <v>31517</v>
      </c>
      <c r="C141" s="103"/>
      <c r="D141" s="103">
        <v>1089</v>
      </c>
      <c r="E141" s="103"/>
      <c r="F141" s="103">
        <v>25996</v>
      </c>
      <c r="G141" s="103"/>
      <c r="H141" s="103">
        <v>4405</v>
      </c>
      <c r="I141" s="103"/>
      <c r="J141" s="103">
        <v>27</v>
      </c>
      <c r="K141" s="103"/>
      <c r="L141" s="111" t="s">
        <v>149</v>
      </c>
      <c r="M141" s="105"/>
      <c r="N141" s="111" t="s">
        <v>150</v>
      </c>
      <c r="O141" s="107"/>
      <c r="P141" s="108"/>
      <c r="Q141" s="103"/>
      <c r="R141" s="103"/>
      <c r="S141" s="103"/>
      <c r="T141" s="103"/>
      <c r="U141" s="103"/>
      <c r="V141" s="103"/>
      <c r="W141" s="103"/>
      <c r="X141" s="103"/>
      <c r="Y141" s="103"/>
    </row>
    <row r="142" spans="2:25" s="68" customFormat="1" ht="12" customHeight="1"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11"/>
      <c r="M142" s="105"/>
      <c r="N142" s="111" t="s">
        <v>151</v>
      </c>
      <c r="O142" s="107"/>
      <c r="P142" s="108"/>
      <c r="Q142" s="103"/>
      <c r="R142" s="103"/>
      <c r="S142" s="103"/>
      <c r="T142" s="103"/>
      <c r="U142" s="103"/>
      <c r="V142" s="103"/>
      <c r="W142" s="103"/>
      <c r="X142" s="103"/>
      <c r="Y142" s="103"/>
    </row>
    <row r="143" spans="2:25" s="68" customFormat="1" ht="12" customHeight="1">
      <c r="B143" s="98">
        <f>SUM(D143:J143)</f>
        <v>98504</v>
      </c>
      <c r="C143" s="98"/>
      <c r="D143" s="98">
        <f>W131-D133</f>
        <v>38563</v>
      </c>
      <c r="E143" s="98"/>
      <c r="F143" s="98">
        <f>U131-F133</f>
        <v>25587</v>
      </c>
      <c r="G143" s="98"/>
      <c r="H143" s="98">
        <f>S131-H133</f>
        <v>23595</v>
      </c>
      <c r="I143" s="98"/>
      <c r="J143" s="98">
        <f>Q131-J133</f>
        <v>10759</v>
      </c>
      <c r="K143" s="98"/>
      <c r="L143" s="121" t="s">
        <v>46</v>
      </c>
      <c r="M143" s="121" t="s">
        <v>47</v>
      </c>
      <c r="N143" s="121"/>
      <c r="O143" s="107"/>
      <c r="P143" s="108"/>
      <c r="Q143" s="103"/>
      <c r="R143" s="103"/>
      <c r="S143" s="103"/>
      <c r="T143" s="103"/>
      <c r="U143" s="103"/>
      <c r="V143" s="103"/>
      <c r="W143" s="103"/>
      <c r="X143" s="103"/>
      <c r="Y143" s="103"/>
    </row>
    <row r="144" spans="2:56" s="67" customFormat="1" ht="12" customHeight="1" thickBot="1">
      <c r="B144" s="63">
        <f>SUM(D144:J144)</f>
        <v>85281</v>
      </c>
      <c r="C144" s="64"/>
      <c r="D144" s="63">
        <f>W132-D133</f>
        <v>34008</v>
      </c>
      <c r="E144" s="64"/>
      <c r="F144" s="63">
        <f>U132-F133</f>
        <v>20894</v>
      </c>
      <c r="G144" s="64"/>
      <c r="H144" s="63">
        <f>S132-H133</f>
        <v>19872</v>
      </c>
      <c r="I144" s="64"/>
      <c r="J144" s="63">
        <f>Q132-J133</f>
        <v>10507</v>
      </c>
      <c r="K144" s="64"/>
      <c r="L144" s="65" t="s">
        <v>48</v>
      </c>
      <c r="M144" s="65" t="s">
        <v>49</v>
      </c>
      <c r="N144" s="65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</row>
    <row r="145" spans="2:25" s="68" customFormat="1" ht="21" customHeight="1">
      <c r="B145" s="15" t="s">
        <v>172</v>
      </c>
      <c r="C145" s="15"/>
      <c r="D145" s="17"/>
      <c r="E145" s="18"/>
      <c r="F145" s="18"/>
      <c r="G145" s="18"/>
      <c r="H145" s="18"/>
      <c r="I145" s="18"/>
      <c r="J145" s="18"/>
      <c r="K145" s="18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s="68" customFormat="1" ht="3.75" customHeight="1">
      <c r="B146" s="20"/>
      <c r="C146" s="20"/>
      <c r="D146" s="20"/>
      <c r="E146" s="20"/>
      <c r="F146" s="20"/>
      <c r="G146" s="20"/>
      <c r="H146" s="20"/>
      <c r="I146" s="20"/>
      <c r="J146" s="20"/>
      <c r="K146" s="21"/>
      <c r="L146" s="22"/>
      <c r="M146" s="23"/>
      <c r="N146" s="24"/>
      <c r="O146" s="24"/>
      <c r="P146" s="25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s="68" customFormat="1" ht="12.75">
      <c r="B147" s="26" t="s">
        <v>7</v>
      </c>
      <c r="C147" s="27"/>
      <c r="D147" s="27"/>
      <c r="E147" s="27"/>
      <c r="F147" s="27"/>
      <c r="G147" s="27"/>
      <c r="H147" s="27"/>
      <c r="I147" s="27"/>
      <c r="J147" s="27"/>
      <c r="K147" s="21"/>
      <c r="L147" s="28" t="s">
        <v>6</v>
      </c>
      <c r="M147" s="29"/>
      <c r="N147" s="30" t="s">
        <v>72</v>
      </c>
      <c r="O147" s="30"/>
      <c r="P147" s="31"/>
      <c r="Q147" s="26" t="s">
        <v>16</v>
      </c>
      <c r="R147" s="27"/>
      <c r="S147" s="27"/>
      <c r="T147" s="27"/>
      <c r="U147" s="27"/>
      <c r="V147" s="27"/>
      <c r="W147" s="27"/>
      <c r="X147" s="27"/>
      <c r="Y147" s="26"/>
    </row>
    <row r="148" spans="2:25" s="68" customFormat="1" ht="2.25" customHeight="1">
      <c r="B148" s="32"/>
      <c r="C148" s="32"/>
      <c r="D148" s="32"/>
      <c r="E148" s="32"/>
      <c r="F148" s="32"/>
      <c r="G148" s="32"/>
      <c r="H148" s="32"/>
      <c r="I148" s="32"/>
      <c r="J148" s="32"/>
      <c r="K148" s="33"/>
      <c r="L148" s="27"/>
      <c r="M148" s="32"/>
      <c r="N148" s="27"/>
      <c r="O148" s="27"/>
      <c r="P148" s="31"/>
      <c r="Q148" s="31"/>
      <c r="R148" s="31"/>
      <c r="S148" s="31"/>
      <c r="T148" s="31"/>
      <c r="U148" s="31"/>
      <c r="V148" s="31"/>
      <c r="W148" s="31"/>
      <c r="X148" s="31"/>
      <c r="Y148" s="31"/>
    </row>
    <row r="149" spans="2:25" s="68" customFormat="1" ht="12.75">
      <c r="B149" s="34" t="s">
        <v>8</v>
      </c>
      <c r="C149" s="21"/>
      <c r="D149" s="35" t="s">
        <v>180</v>
      </c>
      <c r="E149" s="21"/>
      <c r="F149" s="35" t="s">
        <v>181</v>
      </c>
      <c r="G149" s="21"/>
      <c r="H149" s="35" t="s">
        <v>182</v>
      </c>
      <c r="I149" s="21"/>
      <c r="J149" s="35" t="s">
        <v>183</v>
      </c>
      <c r="K149" s="21"/>
      <c r="L149" s="34"/>
      <c r="M149" s="36"/>
      <c r="N149" s="34" t="s">
        <v>73</v>
      </c>
      <c r="O149" s="34"/>
      <c r="P149" s="31"/>
      <c r="Q149" s="35" t="s">
        <v>183</v>
      </c>
      <c r="R149" s="21"/>
      <c r="S149" s="35" t="s">
        <v>182</v>
      </c>
      <c r="T149" s="21"/>
      <c r="U149" s="35" t="s">
        <v>181</v>
      </c>
      <c r="V149" s="21"/>
      <c r="W149" s="35" t="s">
        <v>180</v>
      </c>
      <c r="X149" s="21"/>
      <c r="Y149" s="34" t="s">
        <v>8</v>
      </c>
    </row>
    <row r="150" spans="2:25" s="68" customFormat="1" ht="2.25" customHeight="1">
      <c r="B150" s="36"/>
      <c r="C150" s="21"/>
      <c r="D150" s="21"/>
      <c r="E150" s="21"/>
      <c r="F150" s="21"/>
      <c r="G150" s="21"/>
      <c r="H150" s="21"/>
      <c r="I150" s="21"/>
      <c r="J150" s="21"/>
      <c r="K150" s="21"/>
      <c r="L150" s="34"/>
      <c r="M150" s="36"/>
      <c r="N150" s="34"/>
      <c r="O150" s="34"/>
      <c r="P150" s="37"/>
      <c r="Q150" s="21"/>
      <c r="R150" s="21"/>
      <c r="S150" s="21"/>
      <c r="T150" s="21"/>
      <c r="U150" s="21"/>
      <c r="V150" s="21"/>
      <c r="W150" s="21"/>
      <c r="X150" s="21"/>
      <c r="Y150" s="36"/>
    </row>
    <row r="151" spans="2:25" s="68" customFormat="1" ht="12.75">
      <c r="B151" s="38" t="s">
        <v>9</v>
      </c>
      <c r="C151" s="21"/>
      <c r="D151" s="39" t="s">
        <v>9</v>
      </c>
      <c r="E151" s="40"/>
      <c r="F151" s="39" t="s">
        <v>187</v>
      </c>
      <c r="G151" s="21"/>
      <c r="H151" s="41" t="s">
        <v>190</v>
      </c>
      <c r="I151" s="21"/>
      <c r="J151" s="35" t="s">
        <v>193</v>
      </c>
      <c r="K151" s="21"/>
      <c r="L151" s="34"/>
      <c r="M151" s="36"/>
      <c r="N151" s="34"/>
      <c r="O151" s="34"/>
      <c r="P151" s="37"/>
      <c r="Q151" s="35" t="s">
        <v>193</v>
      </c>
      <c r="R151" s="21"/>
      <c r="S151" s="41" t="s">
        <v>190</v>
      </c>
      <c r="T151" s="40"/>
      <c r="U151" s="39" t="s">
        <v>187</v>
      </c>
      <c r="V151" s="21"/>
      <c r="W151" s="39" t="s">
        <v>9</v>
      </c>
      <c r="X151" s="21"/>
      <c r="Y151" s="38" t="s">
        <v>9</v>
      </c>
    </row>
    <row r="152" spans="2:25" s="68" customFormat="1" ht="12.75">
      <c r="B152" s="42" t="s">
        <v>195</v>
      </c>
      <c r="C152" s="40"/>
      <c r="D152" s="39" t="s">
        <v>186</v>
      </c>
      <c r="E152" s="40"/>
      <c r="F152" s="39" t="s">
        <v>188</v>
      </c>
      <c r="G152" s="40"/>
      <c r="H152" s="41" t="s">
        <v>191</v>
      </c>
      <c r="I152" s="21"/>
      <c r="J152" s="39" t="s">
        <v>213</v>
      </c>
      <c r="K152" s="21"/>
      <c r="L152" s="30"/>
      <c r="M152" s="43"/>
      <c r="N152" s="30"/>
      <c r="O152" s="30"/>
      <c r="P152" s="44"/>
      <c r="Q152" s="39" t="s">
        <v>213</v>
      </c>
      <c r="R152" s="40"/>
      <c r="S152" s="39" t="s">
        <v>191</v>
      </c>
      <c r="T152" s="40"/>
      <c r="U152" s="39" t="s">
        <v>188</v>
      </c>
      <c r="V152" s="40"/>
      <c r="W152" s="39" t="s">
        <v>186</v>
      </c>
      <c r="X152" s="21"/>
      <c r="Y152" s="42" t="s">
        <v>195</v>
      </c>
    </row>
    <row r="153" spans="2:25" s="68" customFormat="1" ht="12" customHeight="1">
      <c r="B153" s="42" t="s">
        <v>194</v>
      </c>
      <c r="C153" s="40"/>
      <c r="D153" s="39" t="s">
        <v>184</v>
      </c>
      <c r="E153" s="40"/>
      <c r="F153" s="39" t="s">
        <v>189</v>
      </c>
      <c r="G153" s="40"/>
      <c r="H153" s="41" t="s">
        <v>185</v>
      </c>
      <c r="I153" s="21"/>
      <c r="J153" s="39" t="s">
        <v>192</v>
      </c>
      <c r="K153" s="21"/>
      <c r="L153" s="30"/>
      <c r="M153" s="43"/>
      <c r="N153" s="30"/>
      <c r="O153" s="30"/>
      <c r="P153" s="44"/>
      <c r="Q153" s="39" t="s">
        <v>192</v>
      </c>
      <c r="R153" s="40"/>
      <c r="S153" s="39" t="s">
        <v>185</v>
      </c>
      <c r="T153" s="40"/>
      <c r="U153" s="39" t="s">
        <v>189</v>
      </c>
      <c r="V153" s="40"/>
      <c r="W153" s="39" t="s">
        <v>184</v>
      </c>
      <c r="X153" s="21"/>
      <c r="Y153" s="42" t="s">
        <v>194</v>
      </c>
    </row>
    <row r="154" spans="2:25" s="68" customFormat="1" ht="2.25" customHeight="1">
      <c r="B154" s="45"/>
      <c r="C154" s="46"/>
      <c r="D154" s="47"/>
      <c r="E154" s="46"/>
      <c r="F154" s="47"/>
      <c r="G154" s="46"/>
      <c r="H154" s="47"/>
      <c r="I154" s="46"/>
      <c r="J154" s="47"/>
      <c r="K154" s="46"/>
      <c r="L154" s="48"/>
      <c r="M154" s="48"/>
      <c r="N154" s="48"/>
      <c r="O154" s="48"/>
      <c r="P154" s="48"/>
      <c r="Q154" s="45"/>
      <c r="R154" s="46"/>
      <c r="S154" s="47"/>
      <c r="T154" s="46"/>
      <c r="U154" s="47"/>
      <c r="V154" s="46"/>
      <c r="W154" s="47"/>
      <c r="X154" s="46"/>
      <c r="Y154" s="47"/>
    </row>
    <row r="155" spans="2:25" s="31" customFormat="1" ht="12" customHeight="1"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11" t="s">
        <v>40</v>
      </c>
      <c r="M155" s="111" t="s">
        <v>41</v>
      </c>
      <c r="N155" s="105"/>
      <c r="O155" s="108"/>
      <c r="P155" s="108"/>
      <c r="Q155" s="103">
        <f>J119</f>
        <v>13560</v>
      </c>
      <c r="R155" s="103"/>
      <c r="S155" s="103">
        <f>H119</f>
        <v>31373</v>
      </c>
      <c r="T155" s="103"/>
      <c r="U155" s="103">
        <f>F119</f>
        <v>99245</v>
      </c>
      <c r="V155" s="103"/>
      <c r="W155" s="103">
        <f>D119</f>
        <v>41062</v>
      </c>
      <c r="X155" s="103"/>
      <c r="Y155" s="103">
        <f>SUM(Q155:W155)</f>
        <v>185240</v>
      </c>
    </row>
    <row r="156" spans="2:25" s="77" customFormat="1" ht="12" customHeight="1">
      <c r="B156" s="72"/>
      <c r="C156" s="73"/>
      <c r="D156" s="72"/>
      <c r="E156" s="74"/>
      <c r="F156" s="72"/>
      <c r="G156" s="74"/>
      <c r="H156" s="72"/>
      <c r="I156" s="74"/>
      <c r="J156" s="72"/>
      <c r="K156" s="74"/>
      <c r="L156" s="76" t="s">
        <v>42</v>
      </c>
      <c r="M156" s="76" t="s">
        <v>43</v>
      </c>
      <c r="N156" s="109"/>
      <c r="O156" s="72"/>
      <c r="P156" s="73"/>
      <c r="Q156" s="72">
        <f>J120</f>
        <v>13308</v>
      </c>
      <c r="R156" s="73"/>
      <c r="S156" s="72">
        <f>H120</f>
        <v>27650</v>
      </c>
      <c r="T156" s="73"/>
      <c r="U156" s="72">
        <f>F120</f>
        <v>94552</v>
      </c>
      <c r="V156" s="73"/>
      <c r="W156" s="72">
        <f>D120</f>
        <v>36507</v>
      </c>
      <c r="X156" s="73"/>
      <c r="Y156" s="72">
        <f>SUM(Q156:W156)</f>
        <v>172017</v>
      </c>
    </row>
    <row r="157" spans="2:25" s="31" customFormat="1" ht="12" customHeight="1">
      <c r="B157" s="103">
        <f>SUM(D157:J157)</f>
        <v>149419</v>
      </c>
      <c r="C157" s="103"/>
      <c r="D157" s="103">
        <f>D158+D159</f>
        <v>29451</v>
      </c>
      <c r="E157" s="103"/>
      <c r="F157" s="103">
        <f>F158+F159</f>
        <v>88391</v>
      </c>
      <c r="G157" s="103"/>
      <c r="H157" s="103">
        <f>H158+H159</f>
        <v>27618</v>
      </c>
      <c r="I157" s="103"/>
      <c r="J157" s="103">
        <f>J158+J159</f>
        <v>3959</v>
      </c>
      <c r="K157" s="103"/>
      <c r="L157" s="79" t="s">
        <v>52</v>
      </c>
      <c r="M157" s="79" t="s">
        <v>53</v>
      </c>
      <c r="N157" s="79"/>
      <c r="O157" s="108"/>
      <c r="P157" s="108"/>
      <c r="Q157" s="103"/>
      <c r="R157" s="103"/>
      <c r="S157" s="103"/>
      <c r="T157" s="103"/>
      <c r="U157" s="103"/>
      <c r="V157" s="103"/>
      <c r="W157" s="103"/>
      <c r="X157" s="103"/>
      <c r="Y157" s="103"/>
    </row>
    <row r="158" spans="2:25" s="54" customFormat="1" ht="12" customHeight="1">
      <c r="B158" s="87">
        <f>SUM(D158:J158)</f>
        <v>86736</v>
      </c>
      <c r="C158" s="87"/>
      <c r="D158" s="87">
        <v>2499</v>
      </c>
      <c r="E158" s="87"/>
      <c r="F158" s="87">
        <v>73658</v>
      </c>
      <c r="G158" s="87"/>
      <c r="H158" s="87">
        <v>7778</v>
      </c>
      <c r="I158" s="87"/>
      <c r="J158" s="87">
        <v>2801</v>
      </c>
      <c r="K158" s="87"/>
      <c r="L158" s="114" t="s">
        <v>152</v>
      </c>
      <c r="M158" s="114"/>
      <c r="N158" s="113" t="s">
        <v>153</v>
      </c>
      <c r="O158" s="89"/>
      <c r="P158" s="89"/>
      <c r="Q158" s="87"/>
      <c r="R158" s="87"/>
      <c r="S158" s="87"/>
      <c r="T158" s="87"/>
      <c r="U158" s="87"/>
      <c r="V158" s="87"/>
      <c r="W158" s="87"/>
      <c r="X158" s="87"/>
      <c r="Y158" s="87"/>
    </row>
    <row r="159" spans="2:25" s="54" customFormat="1" ht="12" customHeight="1">
      <c r="B159" s="87">
        <f>SUM(D159:J159)</f>
        <v>62683</v>
      </c>
      <c r="C159" s="87"/>
      <c r="D159" s="87">
        <v>26952</v>
      </c>
      <c r="E159" s="87"/>
      <c r="F159" s="87">
        <v>14733</v>
      </c>
      <c r="G159" s="87"/>
      <c r="H159" s="87">
        <v>19840</v>
      </c>
      <c r="I159" s="87"/>
      <c r="J159" s="87">
        <v>1158</v>
      </c>
      <c r="K159" s="87"/>
      <c r="L159" s="114" t="s">
        <v>154</v>
      </c>
      <c r="M159" s="114"/>
      <c r="N159" s="114" t="s">
        <v>155</v>
      </c>
      <c r="O159" s="89"/>
      <c r="P159" s="89"/>
      <c r="Q159" s="87"/>
      <c r="R159" s="87"/>
      <c r="S159" s="87"/>
      <c r="T159" s="87"/>
      <c r="U159" s="87"/>
      <c r="V159" s="87"/>
      <c r="W159" s="87"/>
      <c r="X159" s="87"/>
      <c r="Y159" s="87"/>
    </row>
    <row r="160" spans="2:25" s="68" customFormat="1" ht="12" customHeight="1">
      <c r="B160" s="98">
        <f>SUM(D160:J160)</f>
        <v>35821</v>
      </c>
      <c r="C160" s="98"/>
      <c r="D160" s="98">
        <f>W155-D157</f>
        <v>11611</v>
      </c>
      <c r="E160" s="98"/>
      <c r="F160" s="98">
        <f>U155-F157</f>
        <v>10854</v>
      </c>
      <c r="G160" s="98"/>
      <c r="H160" s="98">
        <f>S155-H157</f>
        <v>3755</v>
      </c>
      <c r="I160" s="98"/>
      <c r="J160" s="98">
        <f>Q155-J157</f>
        <v>9601</v>
      </c>
      <c r="K160" s="103"/>
      <c r="L160" s="121" t="s">
        <v>54</v>
      </c>
      <c r="M160" s="128" t="s">
        <v>55</v>
      </c>
      <c r="N160" s="121"/>
      <c r="O160" s="108"/>
      <c r="P160" s="108"/>
      <c r="Q160" s="103"/>
      <c r="R160" s="103"/>
      <c r="S160" s="103"/>
      <c r="T160" s="103"/>
      <c r="U160" s="103"/>
      <c r="V160" s="103"/>
      <c r="W160" s="103"/>
      <c r="X160" s="103"/>
      <c r="Y160" s="103"/>
    </row>
    <row r="161" spans="2:56" s="67" customFormat="1" ht="12" customHeight="1" thickBot="1">
      <c r="B161" s="63">
        <f>SUM(D161:J161)</f>
        <v>22598</v>
      </c>
      <c r="C161" s="64"/>
      <c r="D161" s="63">
        <f>W156-D157</f>
        <v>7056</v>
      </c>
      <c r="E161" s="64"/>
      <c r="F161" s="63">
        <f>U156-F157</f>
        <v>6161</v>
      </c>
      <c r="G161" s="64"/>
      <c r="H161" s="63">
        <f>S156-H157</f>
        <v>32</v>
      </c>
      <c r="I161" s="64"/>
      <c r="J161" s="63">
        <f>Q156-J157</f>
        <v>9349</v>
      </c>
      <c r="K161" s="64"/>
      <c r="L161" s="65" t="s">
        <v>56</v>
      </c>
      <c r="M161" s="65" t="s">
        <v>57</v>
      </c>
      <c r="N161" s="65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</row>
    <row r="162" spans="2:25" s="68" customFormat="1" ht="21" customHeight="1">
      <c r="B162" s="15" t="s">
        <v>173</v>
      </c>
      <c r="C162" s="15"/>
      <c r="D162" s="17"/>
      <c r="E162" s="18"/>
      <c r="F162" s="18"/>
      <c r="G162" s="18"/>
      <c r="H162" s="18"/>
      <c r="I162" s="18"/>
      <c r="J162" s="18"/>
      <c r="K162" s="18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s="68" customFormat="1" ht="3.75" customHeight="1">
      <c r="B163" s="20"/>
      <c r="C163" s="20"/>
      <c r="D163" s="20"/>
      <c r="E163" s="20"/>
      <c r="F163" s="20"/>
      <c r="G163" s="20"/>
      <c r="H163" s="20"/>
      <c r="I163" s="20"/>
      <c r="J163" s="20"/>
      <c r="K163" s="21"/>
      <c r="L163" s="22"/>
      <c r="M163" s="23"/>
      <c r="N163" s="24"/>
      <c r="O163" s="24"/>
      <c r="P163" s="25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s="68" customFormat="1" ht="12.75">
      <c r="B164" s="26" t="s">
        <v>7</v>
      </c>
      <c r="C164" s="27"/>
      <c r="D164" s="27"/>
      <c r="E164" s="27"/>
      <c r="F164" s="27"/>
      <c r="G164" s="27"/>
      <c r="H164" s="27"/>
      <c r="I164" s="27"/>
      <c r="J164" s="27"/>
      <c r="K164" s="21"/>
      <c r="L164" s="28" t="s">
        <v>6</v>
      </c>
      <c r="M164" s="29"/>
      <c r="N164" s="30" t="s">
        <v>72</v>
      </c>
      <c r="O164" s="30"/>
      <c r="P164" s="31"/>
      <c r="Q164" s="26" t="s">
        <v>16</v>
      </c>
      <c r="R164" s="27"/>
      <c r="S164" s="27"/>
      <c r="T164" s="27"/>
      <c r="U164" s="27"/>
      <c r="V164" s="27"/>
      <c r="W164" s="27"/>
      <c r="X164" s="27"/>
      <c r="Y164" s="26"/>
    </row>
    <row r="165" spans="2:25" s="68" customFormat="1" ht="2.25" customHeight="1">
      <c r="B165" s="32"/>
      <c r="C165" s="32"/>
      <c r="D165" s="32"/>
      <c r="E165" s="32"/>
      <c r="F165" s="32"/>
      <c r="G165" s="32"/>
      <c r="H165" s="32"/>
      <c r="I165" s="32"/>
      <c r="J165" s="32"/>
      <c r="K165" s="33"/>
      <c r="L165" s="27"/>
      <c r="M165" s="32"/>
      <c r="N165" s="27"/>
      <c r="O165" s="27"/>
      <c r="P165" s="31"/>
      <c r="Q165" s="31"/>
      <c r="R165" s="31"/>
      <c r="S165" s="31"/>
      <c r="T165" s="31"/>
      <c r="U165" s="31"/>
      <c r="V165" s="31"/>
      <c r="W165" s="31"/>
      <c r="X165" s="31"/>
      <c r="Y165" s="31"/>
    </row>
    <row r="166" spans="2:25" s="68" customFormat="1" ht="12.75">
      <c r="B166" s="34" t="s">
        <v>8</v>
      </c>
      <c r="C166" s="21"/>
      <c r="D166" s="35" t="s">
        <v>180</v>
      </c>
      <c r="E166" s="21"/>
      <c r="F166" s="35" t="s">
        <v>181</v>
      </c>
      <c r="G166" s="21"/>
      <c r="H166" s="35" t="s">
        <v>182</v>
      </c>
      <c r="I166" s="21"/>
      <c r="J166" s="35" t="s">
        <v>183</v>
      </c>
      <c r="K166" s="21"/>
      <c r="L166" s="34"/>
      <c r="M166" s="36"/>
      <c r="N166" s="34" t="s">
        <v>73</v>
      </c>
      <c r="O166" s="34"/>
      <c r="P166" s="31"/>
      <c r="Q166" s="35" t="s">
        <v>183</v>
      </c>
      <c r="R166" s="21"/>
      <c r="S166" s="35" t="s">
        <v>182</v>
      </c>
      <c r="T166" s="21"/>
      <c r="U166" s="35" t="s">
        <v>181</v>
      </c>
      <c r="V166" s="21"/>
      <c r="W166" s="35" t="s">
        <v>180</v>
      </c>
      <c r="X166" s="21"/>
      <c r="Y166" s="34" t="s">
        <v>8</v>
      </c>
    </row>
    <row r="167" spans="2:25" s="68" customFormat="1" ht="2.25" customHeight="1">
      <c r="B167" s="36"/>
      <c r="C167" s="21"/>
      <c r="D167" s="21"/>
      <c r="E167" s="21"/>
      <c r="F167" s="21"/>
      <c r="G167" s="21"/>
      <c r="H167" s="21"/>
      <c r="I167" s="21"/>
      <c r="J167" s="21"/>
      <c r="K167" s="21"/>
      <c r="L167" s="34"/>
      <c r="M167" s="36"/>
      <c r="N167" s="34"/>
      <c r="O167" s="34"/>
      <c r="P167" s="37"/>
      <c r="Q167" s="21"/>
      <c r="R167" s="21"/>
      <c r="S167" s="21"/>
      <c r="T167" s="21"/>
      <c r="U167" s="21"/>
      <c r="V167" s="21"/>
      <c r="W167" s="21"/>
      <c r="X167" s="21"/>
      <c r="Y167" s="36"/>
    </row>
    <row r="168" spans="2:25" s="68" customFormat="1" ht="12.75">
      <c r="B168" s="38" t="s">
        <v>9</v>
      </c>
      <c r="C168" s="21"/>
      <c r="D168" s="39" t="s">
        <v>9</v>
      </c>
      <c r="E168" s="40"/>
      <c r="F168" s="39" t="s">
        <v>187</v>
      </c>
      <c r="G168" s="21"/>
      <c r="H168" s="41" t="s">
        <v>190</v>
      </c>
      <c r="I168" s="21"/>
      <c r="J168" s="35" t="s">
        <v>193</v>
      </c>
      <c r="K168" s="21"/>
      <c r="L168" s="34"/>
      <c r="M168" s="36"/>
      <c r="N168" s="34"/>
      <c r="O168" s="34"/>
      <c r="P168" s="37"/>
      <c r="Q168" s="35" t="s">
        <v>193</v>
      </c>
      <c r="R168" s="21"/>
      <c r="S168" s="41" t="s">
        <v>190</v>
      </c>
      <c r="T168" s="40"/>
      <c r="U168" s="39" t="s">
        <v>187</v>
      </c>
      <c r="V168" s="21"/>
      <c r="W168" s="39" t="s">
        <v>9</v>
      </c>
      <c r="X168" s="21"/>
      <c r="Y168" s="38" t="s">
        <v>9</v>
      </c>
    </row>
    <row r="169" spans="2:25" s="68" customFormat="1" ht="12.75">
      <c r="B169" s="42" t="s">
        <v>195</v>
      </c>
      <c r="C169" s="40"/>
      <c r="D169" s="39" t="s">
        <v>186</v>
      </c>
      <c r="E169" s="40"/>
      <c r="F169" s="39" t="s">
        <v>188</v>
      </c>
      <c r="G169" s="40"/>
      <c r="H169" s="41" t="s">
        <v>191</v>
      </c>
      <c r="I169" s="21"/>
      <c r="J169" s="39" t="s">
        <v>213</v>
      </c>
      <c r="K169" s="21"/>
      <c r="L169" s="30"/>
      <c r="M169" s="43"/>
      <c r="N169" s="30"/>
      <c r="O169" s="30"/>
      <c r="P169" s="44"/>
      <c r="Q169" s="39" t="s">
        <v>213</v>
      </c>
      <c r="R169" s="40"/>
      <c r="S169" s="39" t="s">
        <v>191</v>
      </c>
      <c r="T169" s="40"/>
      <c r="U169" s="39" t="s">
        <v>188</v>
      </c>
      <c r="V169" s="40"/>
      <c r="W169" s="39" t="s">
        <v>186</v>
      </c>
      <c r="X169" s="21"/>
      <c r="Y169" s="42" t="s">
        <v>195</v>
      </c>
    </row>
    <row r="170" spans="2:25" s="68" customFormat="1" ht="12" customHeight="1">
      <c r="B170" s="42" t="s">
        <v>194</v>
      </c>
      <c r="C170" s="40"/>
      <c r="D170" s="39" t="s">
        <v>184</v>
      </c>
      <c r="E170" s="40"/>
      <c r="F170" s="39" t="s">
        <v>189</v>
      </c>
      <c r="G170" s="40"/>
      <c r="H170" s="41" t="s">
        <v>185</v>
      </c>
      <c r="I170" s="21"/>
      <c r="J170" s="39" t="s">
        <v>192</v>
      </c>
      <c r="K170" s="21"/>
      <c r="L170" s="30"/>
      <c r="M170" s="43"/>
      <c r="N170" s="30"/>
      <c r="O170" s="30"/>
      <c r="P170" s="44"/>
      <c r="Q170" s="39" t="s">
        <v>192</v>
      </c>
      <c r="R170" s="40"/>
      <c r="S170" s="39" t="s">
        <v>185</v>
      </c>
      <c r="T170" s="40"/>
      <c r="U170" s="39" t="s">
        <v>189</v>
      </c>
      <c r="V170" s="40"/>
      <c r="W170" s="39" t="s">
        <v>184</v>
      </c>
      <c r="X170" s="21"/>
      <c r="Y170" s="42" t="s">
        <v>194</v>
      </c>
    </row>
    <row r="171" spans="2:25" s="68" customFormat="1" ht="2.25" customHeight="1">
      <c r="B171" s="45"/>
      <c r="C171" s="46"/>
      <c r="D171" s="47"/>
      <c r="E171" s="46"/>
      <c r="F171" s="47"/>
      <c r="G171" s="46"/>
      <c r="H171" s="47"/>
      <c r="I171" s="46"/>
      <c r="J171" s="47"/>
      <c r="K171" s="46"/>
      <c r="L171" s="48"/>
      <c r="M171" s="48"/>
      <c r="N171" s="48"/>
      <c r="O171" s="48"/>
      <c r="P171" s="48"/>
      <c r="Q171" s="45"/>
      <c r="R171" s="46"/>
      <c r="S171" s="47"/>
      <c r="T171" s="46"/>
      <c r="U171" s="47"/>
      <c r="V171" s="46"/>
      <c r="W171" s="47"/>
      <c r="X171" s="46"/>
      <c r="Y171" s="47"/>
    </row>
    <row r="172" spans="2:25" s="68" customFormat="1" ht="12" customHeight="1"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4" t="s">
        <v>46</v>
      </c>
      <c r="M172" s="111" t="s">
        <v>47</v>
      </c>
      <c r="N172" s="106"/>
      <c r="O172" s="108"/>
      <c r="P172" s="108"/>
      <c r="Q172" s="103">
        <f>J143</f>
        <v>10759</v>
      </c>
      <c r="R172" s="103"/>
      <c r="S172" s="103">
        <f>H143</f>
        <v>23595</v>
      </c>
      <c r="T172" s="103"/>
      <c r="U172" s="103">
        <f>F143</f>
        <v>25587</v>
      </c>
      <c r="V172" s="103"/>
      <c r="W172" s="103">
        <f>D143</f>
        <v>38563</v>
      </c>
      <c r="X172" s="103"/>
      <c r="Y172" s="103">
        <f>SUM(Q172:W172)</f>
        <v>98504</v>
      </c>
    </row>
    <row r="173" spans="2:25" s="77" customFormat="1" ht="12" customHeight="1">
      <c r="B173" s="72"/>
      <c r="C173" s="73"/>
      <c r="D173" s="72"/>
      <c r="E173" s="74"/>
      <c r="F173" s="72"/>
      <c r="G173" s="74"/>
      <c r="H173" s="72"/>
      <c r="I173" s="74"/>
      <c r="J173" s="72"/>
      <c r="K173" s="74"/>
      <c r="L173" s="76" t="s">
        <v>48</v>
      </c>
      <c r="M173" s="76" t="s">
        <v>49</v>
      </c>
      <c r="N173" s="109"/>
      <c r="O173" s="72"/>
      <c r="P173" s="73"/>
      <c r="Q173" s="72">
        <f>J144</f>
        <v>10507</v>
      </c>
      <c r="R173" s="73"/>
      <c r="S173" s="72">
        <f>H144</f>
        <v>19872</v>
      </c>
      <c r="T173" s="73"/>
      <c r="U173" s="72">
        <f>F144</f>
        <v>20894</v>
      </c>
      <c r="V173" s="73"/>
      <c r="W173" s="72">
        <f>D144</f>
        <v>34008</v>
      </c>
      <c r="X173" s="73"/>
      <c r="Y173" s="72">
        <f>SUM(Q173:W173)</f>
        <v>85281</v>
      </c>
    </row>
    <row r="174" spans="2:25" s="68" customFormat="1" ht="12" customHeight="1">
      <c r="B174" s="103">
        <f>SUM(D174:J174)</f>
        <v>62683</v>
      </c>
      <c r="C174" s="103"/>
      <c r="D174" s="103">
        <f>D175</f>
        <v>26952</v>
      </c>
      <c r="E174" s="103"/>
      <c r="F174" s="103">
        <f>F175</f>
        <v>14733</v>
      </c>
      <c r="G174" s="103"/>
      <c r="H174" s="103">
        <f>H175</f>
        <v>19840</v>
      </c>
      <c r="I174" s="103"/>
      <c r="J174" s="103">
        <f>J175</f>
        <v>1158</v>
      </c>
      <c r="K174" s="103"/>
      <c r="L174" s="79" t="s">
        <v>50</v>
      </c>
      <c r="M174" s="79" t="s">
        <v>51</v>
      </c>
      <c r="N174" s="79"/>
      <c r="O174" s="108"/>
      <c r="P174" s="108"/>
      <c r="Q174" s="103"/>
      <c r="R174" s="103"/>
      <c r="S174" s="103"/>
      <c r="T174" s="103"/>
      <c r="U174" s="103"/>
      <c r="V174" s="103"/>
      <c r="W174" s="103"/>
      <c r="X174" s="103"/>
      <c r="Y174" s="103"/>
    </row>
    <row r="175" spans="2:25" s="93" customFormat="1" ht="12" customHeight="1">
      <c r="B175" s="87">
        <f>SUM(D175:J175)</f>
        <v>62683</v>
      </c>
      <c r="C175" s="87"/>
      <c r="D175" s="87">
        <v>26952</v>
      </c>
      <c r="E175" s="87"/>
      <c r="F175" s="87">
        <v>14733</v>
      </c>
      <c r="G175" s="87"/>
      <c r="H175" s="87">
        <v>19840</v>
      </c>
      <c r="I175" s="87"/>
      <c r="J175" s="87">
        <v>1158</v>
      </c>
      <c r="K175" s="87"/>
      <c r="L175" s="112" t="s">
        <v>156</v>
      </c>
      <c r="M175" s="113"/>
      <c r="N175" s="114" t="s">
        <v>157</v>
      </c>
      <c r="O175" s="114"/>
      <c r="P175" s="89"/>
      <c r="Q175" s="87"/>
      <c r="R175" s="87"/>
      <c r="S175" s="87"/>
      <c r="T175" s="87"/>
      <c r="U175" s="87"/>
      <c r="V175" s="87"/>
      <c r="W175" s="87"/>
      <c r="X175" s="87"/>
      <c r="Y175" s="87"/>
    </row>
    <row r="176" spans="2:25" s="68" customFormat="1" ht="12" customHeight="1">
      <c r="B176" s="98">
        <f>SUM(D176:J176)</f>
        <v>35821</v>
      </c>
      <c r="C176" s="98"/>
      <c r="D176" s="98">
        <f>W172-D174</f>
        <v>11611</v>
      </c>
      <c r="E176" s="98"/>
      <c r="F176" s="98">
        <f>U172-F174</f>
        <v>10854</v>
      </c>
      <c r="G176" s="98"/>
      <c r="H176" s="98">
        <f>S172-H174</f>
        <v>3755</v>
      </c>
      <c r="I176" s="98"/>
      <c r="J176" s="98">
        <f>Q172-J174</f>
        <v>9601</v>
      </c>
      <c r="K176" s="103"/>
      <c r="L176" s="122" t="s">
        <v>54</v>
      </c>
      <c r="M176" s="128" t="s">
        <v>55</v>
      </c>
      <c r="N176" s="122"/>
      <c r="O176" s="108"/>
      <c r="P176" s="108"/>
      <c r="Q176" s="103"/>
      <c r="R176" s="103"/>
      <c r="S176" s="103"/>
      <c r="T176" s="103"/>
      <c r="U176" s="103"/>
      <c r="V176" s="103"/>
      <c r="W176" s="103"/>
      <c r="X176" s="103"/>
      <c r="Y176" s="103"/>
    </row>
    <row r="177" spans="2:56" s="67" customFormat="1" ht="12" customHeight="1" thickBot="1">
      <c r="B177" s="63">
        <f>SUM(D177:J177)</f>
        <v>22598</v>
      </c>
      <c r="C177" s="64"/>
      <c r="D177" s="63">
        <f>W173-D174</f>
        <v>7056</v>
      </c>
      <c r="E177" s="64"/>
      <c r="F177" s="63">
        <f>U173-F174</f>
        <v>6161</v>
      </c>
      <c r="G177" s="64"/>
      <c r="H177" s="63">
        <f>S173-H174</f>
        <v>32</v>
      </c>
      <c r="I177" s="64"/>
      <c r="J177" s="63">
        <f>Q173-J174</f>
        <v>9349</v>
      </c>
      <c r="K177" s="64"/>
      <c r="L177" s="65" t="s">
        <v>56</v>
      </c>
      <c r="M177" s="65" t="s">
        <v>57</v>
      </c>
      <c r="N177" s="65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</row>
    <row r="178" spans="2:25" s="68" customFormat="1" ht="18">
      <c r="B178" s="14" t="s">
        <v>27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2:25" s="68" customFormat="1" ht="21" customHeight="1">
      <c r="B179" s="15" t="s">
        <v>28</v>
      </c>
      <c r="C179" s="15"/>
      <c r="D179" s="17"/>
      <c r="E179" s="18"/>
      <c r="F179" s="18"/>
      <c r="G179" s="18"/>
      <c r="H179" s="18"/>
      <c r="I179" s="18"/>
      <c r="J179" s="18"/>
      <c r="K179" s="18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2:25" s="68" customFormat="1" ht="3.75" customHeight="1">
      <c r="B180" s="20"/>
      <c r="C180" s="20"/>
      <c r="D180" s="20"/>
      <c r="E180" s="20"/>
      <c r="F180" s="20"/>
      <c r="G180" s="20"/>
      <c r="H180" s="20"/>
      <c r="I180" s="20"/>
      <c r="J180" s="20"/>
      <c r="K180" s="21"/>
      <c r="L180" s="22"/>
      <c r="M180" s="23"/>
      <c r="N180" s="24"/>
      <c r="O180" s="24"/>
      <c r="P180" s="25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2:25" s="68" customFormat="1" ht="12.75">
      <c r="B181" s="26" t="s">
        <v>29</v>
      </c>
      <c r="C181" s="27"/>
      <c r="D181" s="27"/>
      <c r="E181" s="27"/>
      <c r="F181" s="27"/>
      <c r="G181" s="27"/>
      <c r="H181" s="27"/>
      <c r="I181" s="27"/>
      <c r="J181" s="27"/>
      <c r="K181" s="21"/>
      <c r="L181" s="28" t="s">
        <v>6</v>
      </c>
      <c r="M181" s="29"/>
      <c r="N181" s="30" t="s">
        <v>72</v>
      </c>
      <c r="O181" s="30"/>
      <c r="P181" s="31"/>
      <c r="Q181" s="34" t="s">
        <v>30</v>
      </c>
      <c r="R181" s="27"/>
      <c r="S181" s="27"/>
      <c r="T181" s="27"/>
      <c r="U181" s="27"/>
      <c r="V181" s="27"/>
      <c r="W181" s="27"/>
      <c r="X181" s="27"/>
      <c r="Y181" s="129"/>
    </row>
    <row r="182" spans="2:25" s="68" customFormat="1" ht="2.25" customHeight="1">
      <c r="B182" s="32"/>
      <c r="C182" s="32"/>
      <c r="D182" s="32"/>
      <c r="E182" s="32"/>
      <c r="F182" s="32"/>
      <c r="G182" s="32"/>
      <c r="H182" s="32"/>
      <c r="I182" s="32"/>
      <c r="J182" s="32"/>
      <c r="K182" s="33"/>
      <c r="L182" s="27"/>
      <c r="M182" s="32"/>
      <c r="N182" s="27"/>
      <c r="O182" s="27"/>
      <c r="P182" s="31"/>
      <c r="Q182" s="31"/>
      <c r="R182" s="31"/>
      <c r="S182" s="31"/>
      <c r="T182" s="31"/>
      <c r="U182" s="31"/>
      <c r="V182" s="31"/>
      <c r="W182" s="31"/>
      <c r="X182" s="31"/>
      <c r="Y182" s="31"/>
    </row>
    <row r="183" spans="2:25" s="68" customFormat="1" ht="12.75">
      <c r="B183" s="34" t="s">
        <v>8</v>
      </c>
      <c r="C183" s="21"/>
      <c r="D183" s="35" t="s">
        <v>180</v>
      </c>
      <c r="E183" s="21"/>
      <c r="F183" s="35" t="s">
        <v>181</v>
      </c>
      <c r="G183" s="21"/>
      <c r="H183" s="35" t="s">
        <v>182</v>
      </c>
      <c r="I183" s="21"/>
      <c r="J183" s="35" t="s">
        <v>183</v>
      </c>
      <c r="K183" s="21"/>
      <c r="L183" s="34"/>
      <c r="M183" s="36"/>
      <c r="N183" s="34" t="s">
        <v>73</v>
      </c>
      <c r="O183" s="34"/>
      <c r="P183" s="31"/>
      <c r="Q183" s="35" t="s">
        <v>183</v>
      </c>
      <c r="R183" s="21"/>
      <c r="S183" s="35" t="s">
        <v>182</v>
      </c>
      <c r="T183" s="21"/>
      <c r="U183" s="35" t="s">
        <v>181</v>
      </c>
      <c r="V183" s="21"/>
      <c r="W183" s="35" t="s">
        <v>180</v>
      </c>
      <c r="X183" s="21"/>
      <c r="Y183" s="34" t="s">
        <v>8</v>
      </c>
    </row>
    <row r="184" spans="2:25" s="68" customFormat="1" ht="2.25" customHeight="1">
      <c r="B184" s="36"/>
      <c r="C184" s="21"/>
      <c r="D184" s="21"/>
      <c r="E184" s="21"/>
      <c r="F184" s="21"/>
      <c r="G184" s="21"/>
      <c r="H184" s="21"/>
      <c r="I184" s="21"/>
      <c r="J184" s="21"/>
      <c r="K184" s="21"/>
      <c r="L184" s="34"/>
      <c r="M184" s="36"/>
      <c r="N184" s="34"/>
      <c r="O184" s="34"/>
      <c r="P184" s="37"/>
      <c r="Q184" s="21"/>
      <c r="R184" s="21"/>
      <c r="S184" s="21"/>
      <c r="T184" s="21"/>
      <c r="U184" s="21"/>
      <c r="V184" s="21"/>
      <c r="W184" s="21"/>
      <c r="X184" s="21"/>
      <c r="Y184" s="36"/>
    </row>
    <row r="185" spans="2:25" s="68" customFormat="1" ht="12.75">
      <c r="B185" s="38" t="s">
        <v>9</v>
      </c>
      <c r="C185" s="21"/>
      <c r="D185" s="39" t="s">
        <v>9</v>
      </c>
      <c r="E185" s="40"/>
      <c r="F185" s="39" t="s">
        <v>187</v>
      </c>
      <c r="G185" s="21"/>
      <c r="H185" s="41" t="s">
        <v>190</v>
      </c>
      <c r="I185" s="21"/>
      <c r="J185" s="35" t="s">
        <v>193</v>
      </c>
      <c r="K185" s="21"/>
      <c r="L185" s="34"/>
      <c r="M185" s="36"/>
      <c r="N185" s="34"/>
      <c r="O185" s="34"/>
      <c r="P185" s="37"/>
      <c r="Q185" s="35" t="s">
        <v>193</v>
      </c>
      <c r="R185" s="21"/>
      <c r="S185" s="41" t="s">
        <v>190</v>
      </c>
      <c r="T185" s="40"/>
      <c r="U185" s="39" t="s">
        <v>187</v>
      </c>
      <c r="V185" s="21"/>
      <c r="W185" s="39" t="s">
        <v>9</v>
      </c>
      <c r="X185" s="21"/>
      <c r="Y185" s="38" t="s">
        <v>9</v>
      </c>
    </row>
    <row r="186" spans="2:25" s="68" customFormat="1" ht="12.75">
      <c r="B186" s="42" t="s">
        <v>195</v>
      </c>
      <c r="C186" s="40"/>
      <c r="D186" s="39" t="s">
        <v>186</v>
      </c>
      <c r="E186" s="40"/>
      <c r="F186" s="39" t="s">
        <v>188</v>
      </c>
      <c r="G186" s="40"/>
      <c r="H186" s="41" t="s">
        <v>191</v>
      </c>
      <c r="I186" s="21"/>
      <c r="J186" s="39" t="s">
        <v>213</v>
      </c>
      <c r="K186" s="21"/>
      <c r="L186" s="30"/>
      <c r="M186" s="43"/>
      <c r="N186" s="30"/>
      <c r="O186" s="30"/>
      <c r="P186" s="44"/>
      <c r="Q186" s="39" t="s">
        <v>213</v>
      </c>
      <c r="R186" s="40"/>
      <c r="S186" s="39" t="s">
        <v>191</v>
      </c>
      <c r="T186" s="40"/>
      <c r="U186" s="39" t="s">
        <v>188</v>
      </c>
      <c r="V186" s="40"/>
      <c r="W186" s="39" t="s">
        <v>186</v>
      </c>
      <c r="X186" s="21"/>
      <c r="Y186" s="42" t="s">
        <v>195</v>
      </c>
    </row>
    <row r="187" spans="2:25" s="68" customFormat="1" ht="12" customHeight="1">
      <c r="B187" s="42" t="s">
        <v>194</v>
      </c>
      <c r="C187" s="40"/>
      <c r="D187" s="39" t="s">
        <v>184</v>
      </c>
      <c r="E187" s="40"/>
      <c r="F187" s="39" t="s">
        <v>189</v>
      </c>
      <c r="G187" s="40"/>
      <c r="H187" s="41" t="s">
        <v>185</v>
      </c>
      <c r="I187" s="21"/>
      <c r="J187" s="39" t="s">
        <v>192</v>
      </c>
      <c r="K187" s="21"/>
      <c r="L187" s="30"/>
      <c r="M187" s="43"/>
      <c r="N187" s="30"/>
      <c r="O187" s="30"/>
      <c r="P187" s="44"/>
      <c r="Q187" s="39" t="s">
        <v>192</v>
      </c>
      <c r="R187" s="40"/>
      <c r="S187" s="39" t="s">
        <v>185</v>
      </c>
      <c r="T187" s="40"/>
      <c r="U187" s="39" t="s">
        <v>189</v>
      </c>
      <c r="V187" s="40"/>
      <c r="W187" s="39" t="s">
        <v>184</v>
      </c>
      <c r="X187" s="21"/>
      <c r="Y187" s="42" t="s">
        <v>194</v>
      </c>
    </row>
    <row r="188" spans="2:25" s="68" customFormat="1" ht="2.25" customHeight="1">
      <c r="B188" s="45"/>
      <c r="C188" s="46"/>
      <c r="D188" s="47"/>
      <c r="E188" s="46"/>
      <c r="F188" s="47"/>
      <c r="G188" s="46"/>
      <c r="H188" s="47"/>
      <c r="I188" s="46"/>
      <c r="J188" s="47"/>
      <c r="K188" s="46"/>
      <c r="L188" s="48"/>
      <c r="M188" s="48"/>
      <c r="N188" s="48"/>
      <c r="O188" s="48"/>
      <c r="P188" s="48"/>
      <c r="Q188" s="45"/>
      <c r="R188" s="46"/>
      <c r="S188" s="47"/>
      <c r="T188" s="46"/>
      <c r="U188" s="47"/>
      <c r="V188" s="46"/>
      <c r="W188" s="47"/>
      <c r="X188" s="46"/>
      <c r="Y188" s="47"/>
    </row>
    <row r="189" spans="2:25" s="77" customFormat="1" ht="12" customHeight="1">
      <c r="B189" s="72"/>
      <c r="C189" s="73"/>
      <c r="D189" s="72"/>
      <c r="E189" s="74"/>
      <c r="F189" s="72"/>
      <c r="G189" s="74"/>
      <c r="H189" s="72"/>
      <c r="I189" s="74"/>
      <c r="J189" s="72"/>
      <c r="K189" s="74"/>
      <c r="L189" s="76" t="s">
        <v>56</v>
      </c>
      <c r="M189" s="76" t="s">
        <v>57</v>
      </c>
      <c r="N189" s="109"/>
      <c r="O189" s="72"/>
      <c r="P189" s="73"/>
      <c r="Q189" s="72">
        <f>J177</f>
        <v>9349</v>
      </c>
      <c r="R189" s="73"/>
      <c r="S189" s="72">
        <f>H177</f>
        <v>32</v>
      </c>
      <c r="T189" s="73"/>
      <c r="U189" s="72">
        <f>F177</f>
        <v>6161</v>
      </c>
      <c r="V189" s="73"/>
      <c r="W189" s="72">
        <f>D177</f>
        <v>7056</v>
      </c>
      <c r="X189" s="73"/>
      <c r="Y189" s="72">
        <f>SUM(Q189:W189)</f>
        <v>22598</v>
      </c>
    </row>
    <row r="190" spans="2:25" s="37" customFormat="1" ht="12" customHeight="1"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79" t="s">
        <v>58</v>
      </c>
      <c r="M190" s="79" t="s">
        <v>59</v>
      </c>
      <c r="N190" s="79"/>
      <c r="O190" s="108"/>
      <c r="P190" s="108"/>
      <c r="Q190" s="103">
        <f>Q191+Q192+Q193</f>
        <v>-747</v>
      </c>
      <c r="R190" s="103"/>
      <c r="S190" s="103">
        <f>S191+S192+S193</f>
        <v>5499</v>
      </c>
      <c r="T190" s="103"/>
      <c r="U190" s="103">
        <f>U191+U192+U193</f>
        <v>7855</v>
      </c>
      <c r="V190" s="103"/>
      <c r="W190" s="103">
        <f>W191+W192+W193</f>
        <v>305</v>
      </c>
      <c r="X190" s="103"/>
      <c r="Y190" s="103">
        <f>Y191+Y192+Y193</f>
        <v>7277</v>
      </c>
    </row>
    <row r="191" spans="2:25" s="126" customFormat="1" ht="12" customHeight="1"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114" t="s">
        <v>158</v>
      </c>
      <c r="M191" s="114"/>
      <c r="N191" s="113" t="s">
        <v>159</v>
      </c>
      <c r="O191" s="89"/>
      <c r="P191" s="89"/>
      <c r="Q191" s="87">
        <v>0</v>
      </c>
      <c r="R191" s="87"/>
      <c r="S191" s="87">
        <v>1679</v>
      </c>
      <c r="T191" s="87"/>
      <c r="U191" s="87">
        <v>1913</v>
      </c>
      <c r="V191" s="87"/>
      <c r="W191" s="87">
        <v>13</v>
      </c>
      <c r="X191" s="87"/>
      <c r="Y191" s="87">
        <v>3605</v>
      </c>
    </row>
    <row r="192" spans="2:25" s="126" customFormat="1" ht="12" customHeight="1"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114" t="s">
        <v>160</v>
      </c>
      <c r="M192" s="114"/>
      <c r="N192" s="114" t="s">
        <v>161</v>
      </c>
      <c r="O192" s="89"/>
      <c r="P192" s="89"/>
      <c r="Q192" s="87">
        <v>24</v>
      </c>
      <c r="R192" s="87"/>
      <c r="S192" s="87">
        <v>617</v>
      </c>
      <c r="T192" s="87"/>
      <c r="U192" s="87">
        <v>3466</v>
      </c>
      <c r="V192" s="87"/>
      <c r="W192" s="87">
        <v>2262</v>
      </c>
      <c r="X192" s="87"/>
      <c r="Y192" s="87">
        <v>6369</v>
      </c>
    </row>
    <row r="193" spans="2:25" s="93" customFormat="1" ht="12" customHeight="1">
      <c r="B193" s="91"/>
      <c r="C193" s="55"/>
      <c r="D193" s="91"/>
      <c r="E193" s="53"/>
      <c r="F193" s="91"/>
      <c r="G193" s="53"/>
      <c r="H193" s="91"/>
      <c r="I193" s="53"/>
      <c r="J193" s="91"/>
      <c r="K193" s="53"/>
      <c r="L193" s="92" t="s">
        <v>162</v>
      </c>
      <c r="M193" s="92"/>
      <c r="N193" s="92" t="s">
        <v>163</v>
      </c>
      <c r="O193" s="91"/>
      <c r="P193" s="55"/>
      <c r="Q193" s="91">
        <v>-771</v>
      </c>
      <c r="R193" s="55"/>
      <c r="S193" s="91">
        <v>3203</v>
      </c>
      <c r="T193" s="55"/>
      <c r="U193" s="91">
        <v>2476</v>
      </c>
      <c r="V193" s="55"/>
      <c r="W193" s="91">
        <v>-1970</v>
      </c>
      <c r="X193" s="55"/>
      <c r="Y193" s="91">
        <v>-2697</v>
      </c>
    </row>
    <row r="194" spans="2:56" s="131" customFormat="1" ht="12" customHeight="1"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79" t="s">
        <v>58</v>
      </c>
      <c r="M194" s="79" t="s">
        <v>60</v>
      </c>
      <c r="N194" s="79"/>
      <c r="O194" s="108"/>
      <c r="P194" s="108"/>
      <c r="Q194" s="103">
        <f>Q195+Q196+Q197</f>
        <v>-32</v>
      </c>
      <c r="R194" s="103"/>
      <c r="S194" s="103">
        <f>S195+S196+S197</f>
        <v>-1020</v>
      </c>
      <c r="T194" s="103"/>
      <c r="U194" s="103">
        <f>U195+U196+U197</f>
        <v>-8096</v>
      </c>
      <c r="V194" s="103"/>
      <c r="W194" s="103">
        <f>W195+W196+W197</f>
        <v>-11856</v>
      </c>
      <c r="X194" s="103"/>
      <c r="Y194" s="103">
        <f>Y195+Y196+Y197</f>
        <v>-15369</v>
      </c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0"/>
      <c r="AY194" s="130"/>
      <c r="AZ194" s="130"/>
      <c r="BA194" s="130"/>
      <c r="BB194" s="130"/>
      <c r="BC194" s="130"/>
      <c r="BD194" s="130"/>
    </row>
    <row r="195" spans="2:56" s="56" customFormat="1" ht="12" customHeight="1"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114" t="s">
        <v>158</v>
      </c>
      <c r="M195" s="113"/>
      <c r="N195" s="114" t="s">
        <v>159</v>
      </c>
      <c r="O195" s="89"/>
      <c r="P195" s="89"/>
      <c r="Q195" s="87">
        <v>0</v>
      </c>
      <c r="R195" s="87"/>
      <c r="S195" s="87">
        <v>0</v>
      </c>
      <c r="T195" s="87"/>
      <c r="U195" s="87">
        <v>0</v>
      </c>
      <c r="V195" s="87"/>
      <c r="W195" s="87">
        <v>0</v>
      </c>
      <c r="X195" s="87"/>
      <c r="Y195" s="87">
        <v>0</v>
      </c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</row>
    <row r="196" spans="2:25" s="132" customFormat="1" ht="12" customHeight="1"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114" t="s">
        <v>160</v>
      </c>
      <c r="M196" s="114"/>
      <c r="N196" s="114" t="s">
        <v>161</v>
      </c>
      <c r="O196" s="89"/>
      <c r="P196" s="89"/>
      <c r="Q196" s="87">
        <v>-3</v>
      </c>
      <c r="R196" s="87"/>
      <c r="S196" s="87">
        <v>-777</v>
      </c>
      <c r="T196" s="87"/>
      <c r="U196" s="87">
        <v>-5072</v>
      </c>
      <c r="V196" s="87"/>
      <c r="W196" s="87">
        <v>-4351</v>
      </c>
      <c r="X196" s="87"/>
      <c r="Y196" s="87">
        <v>-10203</v>
      </c>
    </row>
    <row r="197" spans="2:25" s="93" customFormat="1" ht="12" customHeight="1"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114" t="s">
        <v>162</v>
      </c>
      <c r="M197" s="114"/>
      <c r="N197" s="114" t="s">
        <v>174</v>
      </c>
      <c r="O197" s="89"/>
      <c r="P197" s="89"/>
      <c r="Q197" s="87">
        <v>-29</v>
      </c>
      <c r="R197" s="87"/>
      <c r="S197" s="87">
        <v>-243</v>
      </c>
      <c r="T197" s="87"/>
      <c r="U197" s="87">
        <v>-3024</v>
      </c>
      <c r="V197" s="87"/>
      <c r="W197" s="87">
        <v>-7505</v>
      </c>
      <c r="X197" s="87"/>
      <c r="Y197" s="87">
        <v>-5166</v>
      </c>
    </row>
    <row r="198" spans="2:25" s="68" customFormat="1" ht="12" customHeight="1">
      <c r="B198" s="133">
        <f>SUM(D198:J198)</f>
        <v>14506</v>
      </c>
      <c r="C198" s="133"/>
      <c r="D198" s="133">
        <f>W189+W190+W194</f>
        <v>-4495</v>
      </c>
      <c r="E198" s="133"/>
      <c r="F198" s="133">
        <f>U189+U190+U194</f>
        <v>5920</v>
      </c>
      <c r="G198" s="133"/>
      <c r="H198" s="133">
        <f>S189+S190+S194</f>
        <v>4511</v>
      </c>
      <c r="I198" s="133"/>
      <c r="J198" s="133">
        <f>Q189+Q190+Q194</f>
        <v>8570</v>
      </c>
      <c r="K198" s="103"/>
      <c r="L198" s="134" t="s">
        <v>61</v>
      </c>
      <c r="M198" s="134" t="s">
        <v>164</v>
      </c>
      <c r="N198" s="134"/>
      <c r="O198" s="108"/>
      <c r="P198" s="108"/>
      <c r="Q198" s="103"/>
      <c r="R198" s="103"/>
      <c r="S198" s="103"/>
      <c r="T198" s="103"/>
      <c r="U198" s="103"/>
      <c r="V198" s="103"/>
      <c r="W198" s="103"/>
      <c r="X198" s="103"/>
      <c r="Y198" s="103"/>
    </row>
    <row r="199" spans="2:25" s="68" customFormat="1" ht="12" customHeight="1"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35"/>
      <c r="M199" s="135" t="s">
        <v>165</v>
      </c>
      <c r="N199" s="135"/>
      <c r="O199" s="108"/>
      <c r="P199" s="108"/>
      <c r="Q199" s="103"/>
      <c r="R199" s="103"/>
      <c r="S199" s="103"/>
      <c r="T199" s="103"/>
      <c r="U199" s="103"/>
      <c r="V199" s="103"/>
      <c r="W199" s="103"/>
      <c r="X199" s="103"/>
      <c r="Y199" s="103"/>
    </row>
    <row r="200" spans="2:56" s="67" customFormat="1" ht="12" customHeight="1" thickBot="1">
      <c r="B200" s="63"/>
      <c r="C200" s="64"/>
      <c r="D200" s="63"/>
      <c r="E200" s="64"/>
      <c r="F200" s="63"/>
      <c r="G200" s="64"/>
      <c r="H200" s="63"/>
      <c r="I200" s="64"/>
      <c r="J200" s="63"/>
      <c r="K200" s="64"/>
      <c r="L200" s="65"/>
      <c r="M200" s="65" t="s">
        <v>166</v>
      </c>
      <c r="N200" s="65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</row>
    <row r="201" spans="2:25" s="68" customFormat="1" ht="21" customHeight="1">
      <c r="B201" s="15" t="s">
        <v>31</v>
      </c>
      <c r="C201" s="15"/>
      <c r="D201" s="17"/>
      <c r="E201" s="18"/>
      <c r="F201" s="18"/>
      <c r="G201" s="18"/>
      <c r="H201" s="18"/>
      <c r="I201" s="18"/>
      <c r="J201" s="18"/>
      <c r="K201" s="18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2:25" s="68" customFormat="1" ht="3.75" customHeight="1">
      <c r="B202" s="20"/>
      <c r="C202" s="20"/>
      <c r="D202" s="20"/>
      <c r="E202" s="20"/>
      <c r="F202" s="20"/>
      <c r="G202" s="20"/>
      <c r="H202" s="20"/>
      <c r="I202" s="20"/>
      <c r="J202" s="20"/>
      <c r="K202" s="21"/>
      <c r="L202" s="22"/>
      <c r="M202" s="23"/>
      <c r="N202" s="24"/>
      <c r="O202" s="24"/>
      <c r="P202" s="25"/>
      <c r="Q202" s="20"/>
      <c r="R202" s="20"/>
      <c r="S202" s="20"/>
      <c r="T202" s="20"/>
      <c r="U202" s="20"/>
      <c r="V202" s="20"/>
      <c r="W202" s="20"/>
      <c r="X202" s="20"/>
      <c r="Y202" s="20"/>
    </row>
    <row r="203" spans="2:25" s="68" customFormat="1" ht="12.75">
      <c r="B203" s="26" t="s">
        <v>29</v>
      </c>
      <c r="C203" s="27"/>
      <c r="D203" s="27"/>
      <c r="E203" s="27"/>
      <c r="F203" s="27"/>
      <c r="G203" s="27"/>
      <c r="H203" s="27"/>
      <c r="I203" s="27"/>
      <c r="J203" s="27"/>
      <c r="K203" s="21"/>
      <c r="L203" s="28" t="s">
        <v>6</v>
      </c>
      <c r="M203" s="29"/>
      <c r="N203" s="30" t="s">
        <v>72</v>
      </c>
      <c r="O203" s="30"/>
      <c r="P203" s="31"/>
      <c r="Q203" s="34" t="s">
        <v>30</v>
      </c>
      <c r="R203" s="27"/>
      <c r="S203" s="27"/>
      <c r="T203" s="27"/>
      <c r="U203" s="27"/>
      <c r="V203" s="27"/>
      <c r="W203" s="27"/>
      <c r="X203" s="27"/>
      <c r="Y203" s="129"/>
    </row>
    <row r="204" spans="2:25" s="68" customFormat="1" ht="2.25" customHeight="1">
      <c r="B204" s="32"/>
      <c r="C204" s="32"/>
      <c r="D204" s="32"/>
      <c r="E204" s="32"/>
      <c r="F204" s="32"/>
      <c r="G204" s="32"/>
      <c r="H204" s="32"/>
      <c r="I204" s="32"/>
      <c r="J204" s="32"/>
      <c r="K204" s="33"/>
      <c r="L204" s="27"/>
      <c r="M204" s="32"/>
      <c r="N204" s="27"/>
      <c r="O204" s="27"/>
      <c r="P204" s="31"/>
      <c r="Q204" s="31"/>
      <c r="R204" s="31"/>
      <c r="S204" s="31"/>
      <c r="T204" s="31"/>
      <c r="U204" s="31"/>
      <c r="V204" s="31"/>
      <c r="W204" s="31"/>
      <c r="X204" s="31"/>
      <c r="Y204" s="31"/>
    </row>
    <row r="205" spans="2:25" s="68" customFormat="1" ht="12.75">
      <c r="B205" s="34" t="s">
        <v>8</v>
      </c>
      <c r="C205" s="21"/>
      <c r="D205" s="35" t="s">
        <v>180</v>
      </c>
      <c r="E205" s="21"/>
      <c r="F205" s="35" t="s">
        <v>181</v>
      </c>
      <c r="G205" s="21"/>
      <c r="H205" s="35" t="s">
        <v>182</v>
      </c>
      <c r="I205" s="21"/>
      <c r="J205" s="35" t="s">
        <v>183</v>
      </c>
      <c r="K205" s="21"/>
      <c r="L205" s="34"/>
      <c r="M205" s="36"/>
      <c r="N205" s="34" t="s">
        <v>73</v>
      </c>
      <c r="O205" s="34"/>
      <c r="P205" s="31"/>
      <c r="Q205" s="35" t="s">
        <v>183</v>
      </c>
      <c r="R205" s="21"/>
      <c r="S205" s="35" t="s">
        <v>182</v>
      </c>
      <c r="T205" s="21"/>
      <c r="U205" s="35" t="s">
        <v>181</v>
      </c>
      <c r="V205" s="21"/>
      <c r="W205" s="35" t="s">
        <v>180</v>
      </c>
      <c r="X205" s="21"/>
      <c r="Y205" s="34" t="s">
        <v>8</v>
      </c>
    </row>
    <row r="206" spans="2:25" s="68" customFormat="1" ht="2.25" customHeight="1">
      <c r="B206" s="36"/>
      <c r="C206" s="21"/>
      <c r="D206" s="21"/>
      <c r="E206" s="21"/>
      <c r="F206" s="21"/>
      <c r="G206" s="21"/>
      <c r="H206" s="21"/>
      <c r="I206" s="21"/>
      <c r="J206" s="21"/>
      <c r="K206" s="21"/>
      <c r="L206" s="34"/>
      <c r="M206" s="36"/>
      <c r="N206" s="34"/>
      <c r="O206" s="34"/>
      <c r="P206" s="37"/>
      <c r="Q206" s="21"/>
      <c r="R206" s="21"/>
      <c r="S206" s="21"/>
      <c r="T206" s="21"/>
      <c r="U206" s="21"/>
      <c r="V206" s="21"/>
      <c r="W206" s="21"/>
      <c r="X206" s="21"/>
      <c r="Y206" s="36"/>
    </row>
    <row r="207" spans="2:25" s="68" customFormat="1" ht="12.75">
      <c r="B207" s="38" t="s">
        <v>9</v>
      </c>
      <c r="C207" s="21"/>
      <c r="D207" s="39" t="s">
        <v>9</v>
      </c>
      <c r="E207" s="40"/>
      <c r="F207" s="39" t="s">
        <v>187</v>
      </c>
      <c r="G207" s="21"/>
      <c r="H207" s="41" t="s">
        <v>190</v>
      </c>
      <c r="I207" s="21"/>
      <c r="J207" s="35" t="s">
        <v>193</v>
      </c>
      <c r="K207" s="21"/>
      <c r="L207" s="34"/>
      <c r="M207" s="36"/>
      <c r="N207" s="34"/>
      <c r="O207" s="34"/>
      <c r="P207" s="37"/>
      <c r="Q207" s="35" t="s">
        <v>193</v>
      </c>
      <c r="R207" s="21"/>
      <c r="S207" s="41" t="s">
        <v>190</v>
      </c>
      <c r="T207" s="40"/>
      <c r="U207" s="39" t="s">
        <v>187</v>
      </c>
      <c r="V207" s="21"/>
      <c r="W207" s="39" t="s">
        <v>9</v>
      </c>
      <c r="X207" s="21"/>
      <c r="Y207" s="38" t="s">
        <v>9</v>
      </c>
    </row>
    <row r="208" spans="2:25" s="68" customFormat="1" ht="12.75">
      <c r="B208" s="42" t="s">
        <v>195</v>
      </c>
      <c r="C208" s="40"/>
      <c r="D208" s="39" t="s">
        <v>186</v>
      </c>
      <c r="E208" s="40"/>
      <c r="F208" s="39" t="s">
        <v>188</v>
      </c>
      <c r="G208" s="40"/>
      <c r="H208" s="41" t="s">
        <v>191</v>
      </c>
      <c r="I208" s="21"/>
      <c r="J208" s="39" t="s">
        <v>213</v>
      </c>
      <c r="K208" s="21"/>
      <c r="L208" s="30"/>
      <c r="M208" s="43"/>
      <c r="N208" s="30"/>
      <c r="O208" s="30"/>
      <c r="P208" s="44"/>
      <c r="Q208" s="39" t="s">
        <v>213</v>
      </c>
      <c r="R208" s="40"/>
      <c r="S208" s="39" t="s">
        <v>191</v>
      </c>
      <c r="T208" s="40"/>
      <c r="U208" s="39" t="s">
        <v>188</v>
      </c>
      <c r="V208" s="40"/>
      <c r="W208" s="39" t="s">
        <v>186</v>
      </c>
      <c r="X208" s="21"/>
      <c r="Y208" s="42" t="s">
        <v>195</v>
      </c>
    </row>
    <row r="209" spans="2:25" s="68" customFormat="1" ht="12" customHeight="1">
      <c r="B209" s="42" t="s">
        <v>194</v>
      </c>
      <c r="C209" s="40"/>
      <c r="D209" s="39" t="s">
        <v>184</v>
      </c>
      <c r="E209" s="40"/>
      <c r="F209" s="39" t="s">
        <v>189</v>
      </c>
      <c r="G209" s="40"/>
      <c r="H209" s="41" t="s">
        <v>185</v>
      </c>
      <c r="I209" s="21"/>
      <c r="J209" s="39" t="s">
        <v>192</v>
      </c>
      <c r="K209" s="21"/>
      <c r="L209" s="30"/>
      <c r="M209" s="43"/>
      <c r="N209" s="30"/>
      <c r="O209" s="30"/>
      <c r="P209" s="44"/>
      <c r="Q209" s="39" t="s">
        <v>192</v>
      </c>
      <c r="R209" s="40"/>
      <c r="S209" s="39" t="s">
        <v>185</v>
      </c>
      <c r="T209" s="40"/>
      <c r="U209" s="39" t="s">
        <v>189</v>
      </c>
      <c r="V209" s="40"/>
      <c r="W209" s="39" t="s">
        <v>184</v>
      </c>
      <c r="X209" s="21"/>
      <c r="Y209" s="42" t="s">
        <v>194</v>
      </c>
    </row>
    <row r="210" spans="2:25" s="68" customFormat="1" ht="2.25" customHeight="1">
      <c r="B210" s="45"/>
      <c r="C210" s="46"/>
      <c r="D210" s="47"/>
      <c r="E210" s="46"/>
      <c r="F210" s="47"/>
      <c r="G210" s="46"/>
      <c r="H210" s="47"/>
      <c r="I210" s="46"/>
      <c r="J210" s="47"/>
      <c r="K210" s="46"/>
      <c r="L210" s="48"/>
      <c r="M210" s="48"/>
      <c r="N210" s="48"/>
      <c r="O210" s="48"/>
      <c r="P210" s="48"/>
      <c r="Q210" s="45"/>
      <c r="R210" s="46"/>
      <c r="S210" s="47"/>
      <c r="T210" s="46"/>
      <c r="U210" s="47"/>
      <c r="V210" s="46"/>
      <c r="W210" s="47"/>
      <c r="X210" s="46"/>
      <c r="Y210" s="47"/>
    </row>
    <row r="211" spans="2:25" s="141" customFormat="1" ht="12" customHeight="1"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7" t="s">
        <v>61</v>
      </c>
      <c r="M211" s="138" t="s">
        <v>164</v>
      </c>
      <c r="N211" s="138"/>
      <c r="O211" s="139"/>
      <c r="P211" s="140"/>
      <c r="Q211" s="136">
        <f>J198</f>
        <v>8570</v>
      </c>
      <c r="R211" s="136"/>
      <c r="S211" s="136">
        <f>H198</f>
        <v>4511</v>
      </c>
      <c r="T211" s="136"/>
      <c r="U211" s="136">
        <f>F198</f>
        <v>5920</v>
      </c>
      <c r="V211" s="136"/>
      <c r="W211" s="136">
        <f>D198</f>
        <v>-4495</v>
      </c>
      <c r="X211" s="136"/>
      <c r="Y211" s="136">
        <f>SUM(Q211:W211)</f>
        <v>14506</v>
      </c>
    </row>
    <row r="212" spans="2:25" s="16" customFormat="1" ht="12" customHeight="1"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42"/>
      <c r="M212" s="143" t="s">
        <v>165</v>
      </c>
      <c r="N212" s="143"/>
      <c r="O212" s="108"/>
      <c r="P212" s="108"/>
      <c r="Q212" s="103"/>
      <c r="R212" s="103"/>
      <c r="S212" s="103"/>
      <c r="T212" s="103"/>
      <c r="U212" s="103"/>
      <c r="V212" s="103"/>
      <c r="W212" s="103"/>
      <c r="X212" s="103"/>
      <c r="Y212" s="103"/>
    </row>
    <row r="213" spans="2:25" s="77" customFormat="1" ht="12" customHeight="1">
      <c r="B213" s="72"/>
      <c r="C213" s="73"/>
      <c r="D213" s="72"/>
      <c r="E213" s="74"/>
      <c r="F213" s="72"/>
      <c r="G213" s="74"/>
      <c r="H213" s="72"/>
      <c r="I213" s="74"/>
      <c r="J213" s="72"/>
      <c r="K213" s="74"/>
      <c r="L213" s="76"/>
      <c r="M213" s="76" t="s">
        <v>166</v>
      </c>
      <c r="N213" s="76"/>
      <c r="O213" s="72"/>
      <c r="P213" s="73"/>
      <c r="Q213" s="72"/>
      <c r="R213" s="73"/>
      <c r="S213" s="72"/>
      <c r="T213" s="73"/>
      <c r="U213" s="72"/>
      <c r="V213" s="73"/>
      <c r="W213" s="72"/>
      <c r="X213" s="73"/>
      <c r="Y213" s="72"/>
    </row>
    <row r="214" spans="2:25" s="148" customFormat="1" ht="12" customHeight="1">
      <c r="B214" s="144">
        <f>SUM(D214:J214)</f>
        <v>28428</v>
      </c>
      <c r="C214" s="145"/>
      <c r="D214" s="144">
        <f>D215+D217</f>
        <v>8899</v>
      </c>
      <c r="E214" s="146"/>
      <c r="F214" s="144">
        <f>F215+F217</f>
        <v>10955</v>
      </c>
      <c r="G214" s="146"/>
      <c r="H214" s="144">
        <f>H215+H217</f>
        <v>8259</v>
      </c>
      <c r="I214" s="146"/>
      <c r="J214" s="144">
        <f>J215+J217</f>
        <v>315</v>
      </c>
      <c r="K214" s="146"/>
      <c r="L214" s="147" t="s">
        <v>216</v>
      </c>
      <c r="M214" s="147" t="s">
        <v>217</v>
      </c>
      <c r="N214" s="147"/>
      <c r="O214" s="144"/>
      <c r="P214" s="145"/>
      <c r="Q214" s="144"/>
      <c r="R214" s="145"/>
      <c r="S214" s="144"/>
      <c r="T214" s="145"/>
      <c r="U214" s="144"/>
      <c r="V214" s="145"/>
      <c r="W214" s="144"/>
      <c r="X214" s="145"/>
      <c r="Y214" s="144"/>
    </row>
    <row r="215" spans="2:25" s="56" customFormat="1" ht="12" customHeight="1">
      <c r="B215" s="87">
        <f>SUM(D215:J215)</f>
        <v>28428</v>
      </c>
      <c r="C215" s="87"/>
      <c r="D215" s="87">
        <v>8899</v>
      </c>
      <c r="E215" s="87"/>
      <c r="F215" s="87">
        <v>10955</v>
      </c>
      <c r="G215" s="87"/>
      <c r="H215" s="87">
        <v>8259</v>
      </c>
      <c r="I215" s="87"/>
      <c r="J215" s="87">
        <v>315</v>
      </c>
      <c r="K215" s="87"/>
      <c r="L215" s="88" t="s">
        <v>62</v>
      </c>
      <c r="M215" s="88"/>
      <c r="N215" s="88" t="s">
        <v>63</v>
      </c>
      <c r="O215" s="89"/>
      <c r="P215" s="89"/>
      <c r="Q215" s="87"/>
      <c r="R215" s="87"/>
      <c r="S215" s="87"/>
      <c r="T215" s="87"/>
      <c r="U215" s="87"/>
      <c r="V215" s="87"/>
      <c r="W215" s="87"/>
      <c r="X215" s="87"/>
      <c r="Y215" s="87"/>
    </row>
    <row r="216" spans="2:25" s="31" customFormat="1" ht="12" customHeight="1">
      <c r="B216" s="103">
        <f>SUM(D216:J216)</f>
        <v>-13223</v>
      </c>
      <c r="C216" s="103"/>
      <c r="D216" s="103">
        <f>-D24</f>
        <v>-4555</v>
      </c>
      <c r="E216" s="103"/>
      <c r="F216" s="103">
        <f>-F24</f>
        <v>-4693</v>
      </c>
      <c r="G216" s="103"/>
      <c r="H216" s="103">
        <f>-H24</f>
        <v>-3723</v>
      </c>
      <c r="I216" s="103"/>
      <c r="J216" s="103">
        <f>-J24</f>
        <v>-252</v>
      </c>
      <c r="K216" s="103"/>
      <c r="L216" s="111" t="s">
        <v>14</v>
      </c>
      <c r="M216" s="111" t="s">
        <v>15</v>
      </c>
      <c r="N216" s="111"/>
      <c r="O216" s="108"/>
      <c r="P216" s="108"/>
      <c r="Q216" s="103"/>
      <c r="R216" s="103"/>
      <c r="S216" s="103"/>
      <c r="T216" s="103"/>
      <c r="U216" s="103"/>
      <c r="V216" s="103"/>
      <c r="W216" s="103"/>
      <c r="X216" s="103"/>
      <c r="Y216" s="103"/>
    </row>
    <row r="217" spans="2:25" s="56" customFormat="1" ht="12" customHeight="1" hidden="1">
      <c r="B217" s="87">
        <f>SUM(D217:J217)</f>
        <v>0</v>
      </c>
      <c r="C217" s="87"/>
      <c r="D217" s="87">
        <v>0</v>
      </c>
      <c r="E217" s="87"/>
      <c r="F217" s="87">
        <v>0</v>
      </c>
      <c r="G217" s="87"/>
      <c r="H217" s="87">
        <v>0</v>
      </c>
      <c r="I217" s="87"/>
      <c r="J217" s="87">
        <v>0</v>
      </c>
      <c r="K217" s="87"/>
      <c r="L217" s="114" t="s">
        <v>224</v>
      </c>
      <c r="M217" s="114"/>
      <c r="N217" s="114" t="s">
        <v>225</v>
      </c>
      <c r="O217" s="89"/>
      <c r="P217" s="89"/>
      <c r="Q217" s="87"/>
      <c r="R217" s="87"/>
      <c r="S217" s="87"/>
      <c r="T217" s="87"/>
      <c r="U217" s="87"/>
      <c r="V217" s="87"/>
      <c r="W217" s="87"/>
      <c r="X217" s="87"/>
      <c r="Y217" s="87"/>
    </row>
    <row r="218" spans="2:25" s="44" customFormat="1" ht="12" customHeight="1">
      <c r="B218" s="103">
        <f>SUM(D218:J218)</f>
        <v>365</v>
      </c>
      <c r="C218" s="103"/>
      <c r="D218" s="103">
        <v>138</v>
      </c>
      <c r="E218" s="103"/>
      <c r="F218" s="103">
        <v>345</v>
      </c>
      <c r="G218" s="103"/>
      <c r="H218" s="103">
        <v>-137</v>
      </c>
      <c r="I218" s="103"/>
      <c r="J218" s="103">
        <v>19</v>
      </c>
      <c r="K218" s="103"/>
      <c r="L218" s="111" t="s">
        <v>64</v>
      </c>
      <c r="M218" s="111" t="s">
        <v>167</v>
      </c>
      <c r="N218" s="111"/>
      <c r="O218" s="108"/>
      <c r="P218" s="108"/>
      <c r="Q218" s="103"/>
      <c r="R218" s="103"/>
      <c r="S218" s="103"/>
      <c r="T218" s="103"/>
      <c r="U218" s="103"/>
      <c r="V218" s="103"/>
      <c r="W218" s="103"/>
      <c r="X218" s="103"/>
      <c r="Y218" s="103"/>
    </row>
    <row r="219" spans="2:25" s="44" customFormat="1" ht="12" customHeight="1"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49"/>
      <c r="M219" s="150" t="s">
        <v>168</v>
      </c>
      <c r="N219" s="150"/>
      <c r="O219" s="108"/>
      <c r="P219" s="108"/>
      <c r="Q219" s="103"/>
      <c r="R219" s="103"/>
      <c r="S219" s="103"/>
      <c r="T219" s="103"/>
      <c r="U219" s="103"/>
      <c r="V219" s="103"/>
      <c r="W219" s="103"/>
      <c r="X219" s="103"/>
      <c r="Y219" s="103"/>
    </row>
    <row r="220" spans="11:25" s="48" customFormat="1" ht="12" customHeight="1">
      <c r="K220" s="103"/>
      <c r="L220" s="149"/>
      <c r="M220" s="150" t="s">
        <v>169</v>
      </c>
      <c r="N220" s="150"/>
      <c r="O220" s="108"/>
      <c r="P220" s="108"/>
      <c r="Q220" s="103"/>
      <c r="R220" s="103"/>
      <c r="S220" s="103"/>
      <c r="T220" s="103"/>
      <c r="U220" s="103"/>
      <c r="V220" s="103"/>
      <c r="W220" s="103"/>
      <c r="X220" s="103"/>
      <c r="Y220" s="103"/>
    </row>
    <row r="221" spans="2:56" s="31" customFormat="1" ht="12" customHeight="1">
      <c r="B221" s="98">
        <f>SUM(D221:J221)</f>
        <v>-1064</v>
      </c>
      <c r="C221" s="98"/>
      <c r="D221" s="98">
        <f>W211-D214-D216-D218</f>
        <v>-8977</v>
      </c>
      <c r="E221" s="98"/>
      <c r="F221" s="98">
        <f>U211-F214-F216-F218</f>
        <v>-687</v>
      </c>
      <c r="G221" s="98"/>
      <c r="H221" s="98">
        <f>S211-H214-H216-H218</f>
        <v>112</v>
      </c>
      <c r="I221" s="98"/>
      <c r="J221" s="98">
        <f>Q211-J214-J216-J218</f>
        <v>8488</v>
      </c>
      <c r="K221" s="103"/>
      <c r="L221" s="121" t="s">
        <v>65</v>
      </c>
      <c r="M221" s="121" t="s">
        <v>170</v>
      </c>
      <c r="N221" s="121"/>
      <c r="O221" s="108"/>
      <c r="P221" s="108"/>
      <c r="Q221" s="103"/>
      <c r="R221" s="103"/>
      <c r="S221" s="103"/>
      <c r="T221" s="103"/>
      <c r="U221" s="103"/>
      <c r="V221" s="103"/>
      <c r="W221" s="103"/>
      <c r="X221" s="103"/>
      <c r="Y221" s="103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</row>
    <row r="222" spans="2:56" s="62" customFormat="1" ht="12" customHeight="1" thickBot="1">
      <c r="B222" s="151"/>
      <c r="C222" s="152"/>
      <c r="D222" s="151"/>
      <c r="E222" s="152"/>
      <c r="F222" s="151"/>
      <c r="G222" s="152"/>
      <c r="H222" s="151"/>
      <c r="I222" s="152"/>
      <c r="J222" s="151"/>
      <c r="K222" s="152"/>
      <c r="L222" s="153"/>
      <c r="M222" s="153" t="s">
        <v>171</v>
      </c>
      <c r="N222" s="153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</row>
    <row r="223" spans="2:56" s="31" customFormat="1" ht="12" customHeight="1">
      <c r="B223" s="150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</row>
    <row r="224" spans="2:56" s="31" customFormat="1" ht="12" customHeight="1">
      <c r="B224" s="157">
        <v>0</v>
      </c>
      <c r="C224" s="158">
        <f>IF(B224="(P)","Estimación provisional",IF(B224="(A)","Estimación avance",""))</f>
      </c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</row>
    <row r="225" spans="2:56" s="131" customFormat="1" ht="12" customHeight="1"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AJ225" s="130"/>
      <c r="AK225" s="130"/>
      <c r="AL225" s="130"/>
      <c r="AM225" s="130"/>
      <c r="AN225" s="130"/>
      <c r="AO225" s="130"/>
      <c r="AP225" s="130"/>
      <c r="AQ225" s="130"/>
      <c r="AR225" s="130"/>
      <c r="AS225" s="130"/>
      <c r="AT225" s="130"/>
      <c r="AU225" s="130"/>
      <c r="AV225" s="130"/>
      <c r="AW225" s="130"/>
      <c r="AX225" s="130"/>
      <c r="AY225" s="130"/>
      <c r="AZ225" s="130"/>
      <c r="BA225" s="130"/>
      <c r="BB225" s="130"/>
      <c r="BC225" s="130"/>
      <c r="BD225" s="130"/>
    </row>
    <row r="226" spans="2:56" s="31" customFormat="1" ht="12" customHeight="1">
      <c r="B226" s="156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</row>
    <row r="228" spans="2:25" s="9" customFormat="1" ht="12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2:25" s="9" customFormat="1" ht="12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2:25" s="9" customFormat="1" ht="12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2:25" s="9" customFormat="1" ht="12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2:25" s="9" customFormat="1" ht="12" customHeight="1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2:25" s="9" customFormat="1" ht="12" customHeight="1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2:25" s="9" customFormat="1" ht="12" customHeight="1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2:25" s="9" customFormat="1" ht="12" customHeight="1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2:25" s="9" customFormat="1" ht="12" customHeight="1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2:25" s="9" customFormat="1" ht="12" customHeight="1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2:25" s="9" customFormat="1" ht="12" customHeight="1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2:25" s="9" customFormat="1" ht="12" customHeight="1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2:56" s="12" customFormat="1" ht="12" customHeight="1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</row>
    <row r="242" spans="2:56" s="7" customFormat="1" ht="12" customHeight="1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</sheetData>
  <sheetProtection/>
  <conditionalFormatting sqref="J47 H47 F47 D47 B47">
    <cfRule type="cellIs" priority="1" dxfId="12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0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BF242"/>
  <sheetViews>
    <sheetView showGridLines="0" showRowColHeaders="0" showZeros="0" zoomScale="85" zoomScaleNormal="85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2.8515625" style="6" customWidth="1"/>
    <col min="2" max="2" width="9.28125" style="10" customWidth="1"/>
    <col min="3" max="3" width="0.5625" style="10" customWidth="1"/>
    <col min="4" max="4" width="8.28125" style="10" customWidth="1"/>
    <col min="5" max="5" width="0.5625" style="10" customWidth="1"/>
    <col min="6" max="6" width="8.8515625" style="10" customWidth="1"/>
    <col min="7" max="7" width="0.5625" style="10" customWidth="1"/>
    <col min="8" max="8" width="7.8515625" style="10" customWidth="1"/>
    <col min="9" max="9" width="0.5625" style="10" customWidth="1"/>
    <col min="10" max="10" width="10.7109375" style="10" customWidth="1"/>
    <col min="11" max="11" width="0.5625" style="10" customWidth="1"/>
    <col min="12" max="12" width="9.7109375" style="10" bestFit="1" customWidth="1"/>
    <col min="13" max="13" width="0.5625" style="10" customWidth="1"/>
    <col min="14" max="14" width="3.57421875" style="10" customWidth="1"/>
    <col min="15" max="15" width="22.28125" style="10" customWidth="1"/>
    <col min="16" max="16" width="0.5625" style="10" customWidth="1"/>
    <col min="17" max="17" width="10.8515625" style="10" customWidth="1"/>
    <col min="18" max="18" width="0.5625" style="10" customWidth="1"/>
    <col min="19" max="19" width="7.7109375" style="10" customWidth="1"/>
    <col min="20" max="20" width="0.5625" style="10" customWidth="1"/>
    <col min="21" max="21" width="8.00390625" style="10" bestFit="1" customWidth="1"/>
    <col min="22" max="22" width="0.5625" style="10" customWidth="1"/>
    <col min="23" max="23" width="7.28125" style="10" bestFit="1" customWidth="1"/>
    <col min="24" max="24" width="0.5625" style="10" customWidth="1"/>
    <col min="25" max="25" width="9.140625" style="10" customWidth="1"/>
    <col min="26" max="16384" width="11.421875" style="6" customWidth="1"/>
  </cols>
  <sheetData>
    <row r="1" ht="6" customHeight="1"/>
    <row r="2" spans="2:58" ht="24.75" customHeight="1">
      <c r="B2" s="168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169" t="s">
        <v>175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4" t="s">
        <v>241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5" t="s">
        <v>219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5" s="16" customFormat="1" ht="17.25" customHeight="1">
      <c r="B7" s="14" t="s">
        <v>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2:25" s="16" customFormat="1" ht="17.25" customHeight="1">
      <c r="B8" s="15" t="s">
        <v>74</v>
      </c>
      <c r="C8" s="15"/>
      <c r="D8" s="17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2:25" s="25" customFormat="1" ht="3.75" customHeight="1">
      <c r="B9" s="20"/>
      <c r="C9" s="20"/>
      <c r="D9" s="20"/>
      <c r="E9" s="20"/>
      <c r="F9" s="20"/>
      <c r="G9" s="20"/>
      <c r="H9" s="20"/>
      <c r="I9" s="20"/>
      <c r="J9" s="20"/>
      <c r="K9" s="21"/>
      <c r="L9" s="22"/>
      <c r="M9" s="23"/>
      <c r="N9" s="24"/>
      <c r="O9" s="24"/>
      <c r="Q9" s="20"/>
      <c r="R9" s="20"/>
      <c r="S9" s="20"/>
      <c r="T9" s="20"/>
      <c r="U9" s="20"/>
      <c r="V9" s="20"/>
      <c r="W9" s="20"/>
      <c r="X9" s="20"/>
      <c r="Y9" s="20"/>
    </row>
    <row r="10" spans="2:25" s="31" customFormat="1" ht="12" customHeight="1">
      <c r="B10" s="26" t="s">
        <v>7</v>
      </c>
      <c r="C10" s="27"/>
      <c r="D10" s="27"/>
      <c r="E10" s="27"/>
      <c r="F10" s="27"/>
      <c r="G10" s="27"/>
      <c r="H10" s="27"/>
      <c r="I10" s="27"/>
      <c r="J10" s="27"/>
      <c r="K10" s="21"/>
      <c r="L10" s="28" t="s">
        <v>6</v>
      </c>
      <c r="M10" s="29"/>
      <c r="N10" s="30" t="s">
        <v>72</v>
      </c>
      <c r="O10" s="30"/>
      <c r="Q10" s="26" t="s">
        <v>16</v>
      </c>
      <c r="R10" s="27"/>
      <c r="S10" s="27"/>
      <c r="T10" s="27"/>
      <c r="U10" s="27"/>
      <c r="V10" s="27"/>
      <c r="W10" s="27"/>
      <c r="X10" s="27"/>
      <c r="Y10" s="26"/>
    </row>
    <row r="11" spans="2:15" s="31" customFormat="1" ht="2.25" customHeight="1">
      <c r="B11" s="32"/>
      <c r="C11" s="32"/>
      <c r="D11" s="32"/>
      <c r="E11" s="32"/>
      <c r="F11" s="32"/>
      <c r="G11" s="32"/>
      <c r="H11" s="32"/>
      <c r="I11" s="32"/>
      <c r="J11" s="32"/>
      <c r="K11" s="33"/>
      <c r="L11" s="27"/>
      <c r="M11" s="32"/>
      <c r="N11" s="27"/>
      <c r="O11" s="27"/>
    </row>
    <row r="12" spans="2:25" s="31" customFormat="1" ht="11.25">
      <c r="B12" s="34" t="s">
        <v>8</v>
      </c>
      <c r="C12" s="21"/>
      <c r="D12" s="35" t="s">
        <v>180</v>
      </c>
      <c r="E12" s="21"/>
      <c r="F12" s="35" t="s">
        <v>181</v>
      </c>
      <c r="G12" s="21"/>
      <c r="H12" s="35" t="s">
        <v>182</v>
      </c>
      <c r="I12" s="21"/>
      <c r="J12" s="35" t="s">
        <v>183</v>
      </c>
      <c r="K12" s="21"/>
      <c r="L12" s="34"/>
      <c r="M12" s="36"/>
      <c r="N12" s="34" t="s">
        <v>73</v>
      </c>
      <c r="O12" s="34"/>
      <c r="Q12" s="35" t="s">
        <v>183</v>
      </c>
      <c r="R12" s="21"/>
      <c r="S12" s="35" t="s">
        <v>182</v>
      </c>
      <c r="T12" s="21"/>
      <c r="U12" s="35" t="s">
        <v>181</v>
      </c>
      <c r="V12" s="21"/>
      <c r="W12" s="35" t="s">
        <v>180</v>
      </c>
      <c r="X12" s="21"/>
      <c r="Y12" s="34" t="s">
        <v>8</v>
      </c>
    </row>
    <row r="13" spans="2:25" s="37" customFormat="1" ht="2.25" customHeight="1">
      <c r="B13" s="36"/>
      <c r="C13" s="21"/>
      <c r="D13" s="21"/>
      <c r="E13" s="21"/>
      <c r="F13" s="21"/>
      <c r="G13" s="21"/>
      <c r="H13" s="21"/>
      <c r="I13" s="21"/>
      <c r="J13" s="21"/>
      <c r="K13" s="21"/>
      <c r="L13" s="34"/>
      <c r="M13" s="36"/>
      <c r="N13" s="34"/>
      <c r="O13" s="34"/>
      <c r="Q13" s="21"/>
      <c r="R13" s="21"/>
      <c r="S13" s="21"/>
      <c r="T13" s="21"/>
      <c r="U13" s="21"/>
      <c r="V13" s="21"/>
      <c r="W13" s="21"/>
      <c r="X13" s="21"/>
      <c r="Y13" s="36"/>
    </row>
    <row r="14" spans="2:25" s="37" customFormat="1" ht="11.25">
      <c r="B14" s="38" t="s">
        <v>9</v>
      </c>
      <c r="C14" s="21"/>
      <c r="D14" s="39" t="s">
        <v>9</v>
      </c>
      <c r="E14" s="40"/>
      <c r="F14" s="39" t="s">
        <v>187</v>
      </c>
      <c r="G14" s="21"/>
      <c r="H14" s="41" t="s">
        <v>190</v>
      </c>
      <c r="I14" s="21"/>
      <c r="J14" s="35" t="s">
        <v>193</v>
      </c>
      <c r="K14" s="21"/>
      <c r="L14" s="34"/>
      <c r="M14" s="36"/>
      <c r="N14" s="34"/>
      <c r="O14" s="34"/>
      <c r="Q14" s="35" t="s">
        <v>193</v>
      </c>
      <c r="R14" s="21"/>
      <c r="S14" s="41" t="s">
        <v>190</v>
      </c>
      <c r="T14" s="40"/>
      <c r="U14" s="39" t="s">
        <v>187</v>
      </c>
      <c r="V14" s="21"/>
      <c r="W14" s="39" t="s">
        <v>9</v>
      </c>
      <c r="X14" s="21"/>
      <c r="Y14" s="38" t="s">
        <v>9</v>
      </c>
    </row>
    <row r="15" spans="2:25" s="44" customFormat="1" ht="11.25">
      <c r="B15" s="42" t="s">
        <v>195</v>
      </c>
      <c r="C15" s="40"/>
      <c r="D15" s="39" t="s">
        <v>186</v>
      </c>
      <c r="E15" s="40"/>
      <c r="F15" s="39" t="s">
        <v>188</v>
      </c>
      <c r="G15" s="40"/>
      <c r="H15" s="41" t="s">
        <v>191</v>
      </c>
      <c r="I15" s="21"/>
      <c r="J15" s="39" t="s">
        <v>213</v>
      </c>
      <c r="K15" s="21"/>
      <c r="L15" s="30"/>
      <c r="M15" s="43"/>
      <c r="N15" s="30"/>
      <c r="O15" s="30"/>
      <c r="Q15" s="39" t="s">
        <v>213</v>
      </c>
      <c r="R15" s="40"/>
      <c r="S15" s="39" t="s">
        <v>191</v>
      </c>
      <c r="T15" s="40"/>
      <c r="U15" s="39" t="s">
        <v>188</v>
      </c>
      <c r="V15" s="40"/>
      <c r="W15" s="39" t="s">
        <v>186</v>
      </c>
      <c r="X15" s="21"/>
      <c r="Y15" s="42" t="s">
        <v>195</v>
      </c>
    </row>
    <row r="16" spans="2:25" s="44" customFormat="1" ht="11.25">
      <c r="B16" s="42" t="s">
        <v>194</v>
      </c>
      <c r="C16" s="40"/>
      <c r="D16" s="39" t="s">
        <v>184</v>
      </c>
      <c r="E16" s="40"/>
      <c r="F16" s="39" t="s">
        <v>189</v>
      </c>
      <c r="G16" s="40"/>
      <c r="H16" s="41" t="s">
        <v>185</v>
      </c>
      <c r="I16" s="21"/>
      <c r="J16" s="39" t="s">
        <v>192</v>
      </c>
      <c r="K16" s="21"/>
      <c r="L16" s="30"/>
      <c r="M16" s="43"/>
      <c r="N16" s="30"/>
      <c r="O16" s="30"/>
      <c r="Q16" s="39" t="s">
        <v>192</v>
      </c>
      <c r="R16" s="40"/>
      <c r="S16" s="39" t="s">
        <v>185</v>
      </c>
      <c r="T16" s="40"/>
      <c r="U16" s="39" t="s">
        <v>189</v>
      </c>
      <c r="V16" s="40"/>
      <c r="W16" s="39" t="s">
        <v>184</v>
      </c>
      <c r="X16" s="21"/>
      <c r="Y16" s="42" t="s">
        <v>194</v>
      </c>
    </row>
    <row r="17" spans="2:25" s="48" customFormat="1" ht="2.25" customHeight="1">
      <c r="B17" s="45"/>
      <c r="C17" s="46"/>
      <c r="D17" s="47"/>
      <c r="E17" s="46"/>
      <c r="F17" s="47"/>
      <c r="G17" s="46"/>
      <c r="H17" s="47"/>
      <c r="I17" s="46"/>
      <c r="J17" s="47"/>
      <c r="K17" s="46"/>
      <c r="Q17" s="45"/>
      <c r="R17" s="46"/>
      <c r="S17" s="47"/>
      <c r="T17" s="46"/>
      <c r="U17" s="47"/>
      <c r="V17" s="46"/>
      <c r="W17" s="47"/>
      <c r="X17" s="46"/>
      <c r="Y17" s="47"/>
    </row>
    <row r="18" spans="2:56" s="31" customFormat="1" ht="12" customHeight="1">
      <c r="B18" s="49"/>
      <c r="C18" s="50"/>
      <c r="D18" s="49"/>
      <c r="E18" s="50"/>
      <c r="F18" s="49"/>
      <c r="G18" s="50"/>
      <c r="H18" s="49"/>
      <c r="I18" s="50"/>
      <c r="J18" s="49"/>
      <c r="K18" s="50"/>
      <c r="L18" s="37" t="s">
        <v>10</v>
      </c>
      <c r="M18" s="37" t="s">
        <v>11</v>
      </c>
      <c r="N18" s="37"/>
      <c r="O18" s="37"/>
      <c r="P18" s="51"/>
      <c r="Q18" s="49">
        <f>SUM(Q19:Q21)</f>
        <v>3723</v>
      </c>
      <c r="R18" s="51"/>
      <c r="S18" s="49">
        <f>SUM(S19:S21)</f>
        <v>35007</v>
      </c>
      <c r="T18" s="51"/>
      <c r="U18" s="49">
        <f>SUM(U19:U21)</f>
        <v>79724</v>
      </c>
      <c r="V18" s="51"/>
      <c r="W18" s="49">
        <f>SUM(W19:W21)</f>
        <v>32550</v>
      </c>
      <c r="X18" s="51"/>
      <c r="Y18" s="49">
        <f>SUM(Q18:W18)</f>
        <v>151004</v>
      </c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</row>
    <row r="19" spans="2:56" s="56" customFormat="1" ht="12" customHeight="1">
      <c r="B19" s="52"/>
      <c r="C19" s="53"/>
      <c r="D19" s="52"/>
      <c r="E19" s="53"/>
      <c r="F19" s="52"/>
      <c r="G19" s="53"/>
      <c r="H19" s="52"/>
      <c r="I19" s="53"/>
      <c r="J19" s="52"/>
      <c r="K19" s="53"/>
      <c r="L19" s="54" t="s">
        <v>66</v>
      </c>
      <c r="M19" s="54"/>
      <c r="N19" s="54" t="s">
        <v>67</v>
      </c>
      <c r="O19" s="54"/>
      <c r="P19" s="55"/>
      <c r="Q19" s="55">
        <v>119</v>
      </c>
      <c r="R19" s="55"/>
      <c r="S19" s="55">
        <v>4080</v>
      </c>
      <c r="T19" s="55"/>
      <c r="U19" s="55">
        <v>2103</v>
      </c>
      <c r="V19" s="55"/>
      <c r="W19" s="55">
        <v>2274</v>
      </c>
      <c r="X19" s="55"/>
      <c r="Y19" s="55">
        <f>SUM(Q19:W19)</f>
        <v>8576</v>
      </c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</row>
    <row r="20" spans="2:56" s="56" customFormat="1" ht="12" customHeight="1">
      <c r="B20" s="52"/>
      <c r="C20" s="53"/>
      <c r="D20" s="52"/>
      <c r="E20" s="53"/>
      <c r="F20" s="52"/>
      <c r="G20" s="53"/>
      <c r="H20" s="52"/>
      <c r="I20" s="53"/>
      <c r="J20" s="52"/>
      <c r="K20" s="53"/>
      <c r="L20" s="54" t="s">
        <v>68</v>
      </c>
      <c r="M20" s="54"/>
      <c r="N20" s="54" t="s">
        <v>69</v>
      </c>
      <c r="O20" s="54"/>
      <c r="P20" s="55"/>
      <c r="Q20" s="55">
        <v>0</v>
      </c>
      <c r="R20" s="55"/>
      <c r="S20" s="55">
        <v>178</v>
      </c>
      <c r="T20" s="55"/>
      <c r="U20" s="55">
        <v>0</v>
      </c>
      <c r="V20" s="55"/>
      <c r="W20" s="55">
        <v>0</v>
      </c>
      <c r="X20" s="55"/>
      <c r="Y20" s="55">
        <f>SUM(Q20:W20)</f>
        <v>178</v>
      </c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</row>
    <row r="21" spans="2:56" s="56" customFormat="1" ht="12" customHeight="1">
      <c r="B21" s="52"/>
      <c r="C21" s="53"/>
      <c r="D21" s="52"/>
      <c r="E21" s="53"/>
      <c r="F21" s="52"/>
      <c r="G21" s="53"/>
      <c r="H21" s="52"/>
      <c r="I21" s="53"/>
      <c r="J21" s="52"/>
      <c r="K21" s="53"/>
      <c r="L21" s="54" t="s">
        <v>70</v>
      </c>
      <c r="M21" s="54"/>
      <c r="N21" s="54" t="s">
        <v>71</v>
      </c>
      <c r="O21" s="54"/>
      <c r="P21" s="55"/>
      <c r="Q21" s="55">
        <v>3604</v>
      </c>
      <c r="R21" s="55"/>
      <c r="S21" s="55">
        <v>30749</v>
      </c>
      <c r="T21" s="55"/>
      <c r="U21" s="55">
        <v>77621</v>
      </c>
      <c r="V21" s="55"/>
      <c r="W21" s="55">
        <v>30276</v>
      </c>
      <c r="X21" s="55"/>
      <c r="Y21" s="55">
        <f>SUM(Q21:W21)</f>
        <v>142250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</row>
    <row r="22" spans="2:56" s="31" customFormat="1" ht="12" customHeight="1">
      <c r="B22" s="49">
        <f>SUM(D22:J22)</f>
        <v>45342</v>
      </c>
      <c r="C22" s="50"/>
      <c r="D22" s="49">
        <v>8826</v>
      </c>
      <c r="E22" s="50"/>
      <c r="F22" s="49">
        <v>20346</v>
      </c>
      <c r="G22" s="50"/>
      <c r="H22" s="49">
        <v>14944</v>
      </c>
      <c r="I22" s="50"/>
      <c r="J22" s="49">
        <v>1226</v>
      </c>
      <c r="K22" s="50"/>
      <c r="L22" s="37" t="s">
        <v>12</v>
      </c>
      <c r="M22" s="37" t="s">
        <v>13</v>
      </c>
      <c r="N22" s="54"/>
      <c r="O22" s="37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</row>
    <row r="23" spans="2:56" s="62" customFormat="1" ht="12" customHeight="1">
      <c r="B23" s="57">
        <f>SUM(D23:J23)</f>
        <v>105662</v>
      </c>
      <c r="C23" s="58"/>
      <c r="D23" s="57">
        <f>W18-D22</f>
        <v>23724</v>
      </c>
      <c r="E23" s="58"/>
      <c r="F23" s="57">
        <f>U18-F22</f>
        <v>59378</v>
      </c>
      <c r="G23" s="58"/>
      <c r="H23" s="57">
        <f>S18-H22</f>
        <v>20063</v>
      </c>
      <c r="I23" s="58"/>
      <c r="J23" s="57">
        <f>Q18-J22</f>
        <v>2497</v>
      </c>
      <c r="K23" s="58"/>
      <c r="L23" s="59" t="s">
        <v>176</v>
      </c>
      <c r="M23" s="59" t="s">
        <v>177</v>
      </c>
      <c r="N23" s="60"/>
      <c r="O23" s="59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</row>
    <row r="24" spans="2:56" s="31" customFormat="1" ht="12" customHeight="1">
      <c r="B24" s="49">
        <f>SUM(D24:J24)</f>
        <v>14550</v>
      </c>
      <c r="C24" s="50"/>
      <c r="D24" s="49">
        <v>4932</v>
      </c>
      <c r="E24" s="50"/>
      <c r="F24" s="49">
        <v>5223</v>
      </c>
      <c r="G24" s="50"/>
      <c r="H24" s="49">
        <v>4120</v>
      </c>
      <c r="I24" s="50"/>
      <c r="J24" s="49">
        <v>275</v>
      </c>
      <c r="K24" s="50"/>
      <c r="L24" s="37" t="s">
        <v>14</v>
      </c>
      <c r="M24" s="37" t="s">
        <v>15</v>
      </c>
      <c r="N24" s="37"/>
      <c r="O24" s="37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</row>
    <row r="25" spans="2:56" s="67" customFormat="1" ht="12" customHeight="1" thickBot="1">
      <c r="B25" s="63">
        <f>SUM(D25:J25)</f>
        <v>91112</v>
      </c>
      <c r="C25" s="64"/>
      <c r="D25" s="63">
        <f>D23-D24</f>
        <v>18792</v>
      </c>
      <c r="E25" s="64"/>
      <c r="F25" s="63">
        <f>F23-F24</f>
        <v>54155</v>
      </c>
      <c r="G25" s="64"/>
      <c r="H25" s="63">
        <f>H23-H24</f>
        <v>15943</v>
      </c>
      <c r="I25" s="64"/>
      <c r="J25" s="63">
        <f>J23-J24</f>
        <v>2222</v>
      </c>
      <c r="K25" s="64"/>
      <c r="L25" s="65" t="s">
        <v>178</v>
      </c>
      <c r="M25" s="65" t="s">
        <v>179</v>
      </c>
      <c r="N25" s="65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</row>
    <row r="26" spans="2:25" s="68" customFormat="1" ht="21" customHeight="1">
      <c r="B26" s="15" t="s">
        <v>24</v>
      </c>
      <c r="C26" s="15"/>
      <c r="D26" s="17"/>
      <c r="E26" s="18"/>
      <c r="F26" s="18"/>
      <c r="G26" s="18"/>
      <c r="H26" s="18"/>
      <c r="I26" s="18"/>
      <c r="J26" s="18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2:25" s="68" customFormat="1" ht="3.75" customHeight="1">
      <c r="B27" s="20"/>
      <c r="C27" s="20"/>
      <c r="D27" s="20"/>
      <c r="E27" s="20"/>
      <c r="F27" s="20"/>
      <c r="G27" s="20"/>
      <c r="H27" s="20"/>
      <c r="I27" s="20"/>
      <c r="J27" s="20"/>
      <c r="K27" s="21"/>
      <c r="L27" s="22"/>
      <c r="M27" s="23"/>
      <c r="N27" s="24"/>
      <c r="O27" s="24"/>
      <c r="P27" s="25"/>
      <c r="Q27" s="20"/>
      <c r="R27" s="20"/>
      <c r="S27" s="20"/>
      <c r="T27" s="20"/>
      <c r="U27" s="20"/>
      <c r="V27" s="20"/>
      <c r="W27" s="20"/>
      <c r="X27" s="20"/>
      <c r="Y27" s="20"/>
    </row>
    <row r="28" spans="2:25" s="31" customFormat="1" ht="12" customHeight="1">
      <c r="B28" s="26" t="s">
        <v>7</v>
      </c>
      <c r="C28" s="27"/>
      <c r="D28" s="27"/>
      <c r="E28" s="27"/>
      <c r="F28" s="27"/>
      <c r="G28" s="27"/>
      <c r="H28" s="27"/>
      <c r="I28" s="27"/>
      <c r="J28" s="27"/>
      <c r="K28" s="21"/>
      <c r="L28" s="28" t="s">
        <v>6</v>
      </c>
      <c r="M28" s="29"/>
      <c r="N28" s="30" t="s">
        <v>72</v>
      </c>
      <c r="O28" s="30"/>
      <c r="Q28" s="26" t="s">
        <v>16</v>
      </c>
      <c r="R28" s="27"/>
      <c r="S28" s="27"/>
      <c r="T28" s="27"/>
      <c r="U28" s="27"/>
      <c r="V28" s="27"/>
      <c r="W28" s="27"/>
      <c r="X28" s="27"/>
      <c r="Y28" s="26"/>
    </row>
    <row r="29" spans="2:15" s="31" customFormat="1" ht="2.25" customHeight="1">
      <c r="B29" s="32"/>
      <c r="C29" s="32"/>
      <c r="D29" s="32"/>
      <c r="E29" s="32"/>
      <c r="F29" s="32"/>
      <c r="G29" s="32"/>
      <c r="H29" s="32"/>
      <c r="I29" s="32"/>
      <c r="J29" s="32"/>
      <c r="K29" s="33"/>
      <c r="L29" s="27"/>
      <c r="M29" s="32"/>
      <c r="N29" s="27"/>
      <c r="O29" s="27"/>
    </row>
    <row r="30" spans="2:25" s="31" customFormat="1" ht="11.25">
      <c r="B30" s="34" t="s">
        <v>8</v>
      </c>
      <c r="C30" s="21"/>
      <c r="D30" s="35" t="s">
        <v>180</v>
      </c>
      <c r="E30" s="21"/>
      <c r="F30" s="35" t="s">
        <v>181</v>
      </c>
      <c r="G30" s="21"/>
      <c r="H30" s="35" t="s">
        <v>182</v>
      </c>
      <c r="I30" s="21"/>
      <c r="J30" s="35" t="s">
        <v>183</v>
      </c>
      <c r="K30" s="21"/>
      <c r="L30" s="34"/>
      <c r="M30" s="36"/>
      <c r="N30" s="34" t="s">
        <v>73</v>
      </c>
      <c r="O30" s="34"/>
      <c r="Q30" s="35" t="s">
        <v>183</v>
      </c>
      <c r="R30" s="21"/>
      <c r="S30" s="35" t="s">
        <v>182</v>
      </c>
      <c r="T30" s="21"/>
      <c r="U30" s="35" t="s">
        <v>181</v>
      </c>
      <c r="V30" s="21"/>
      <c r="W30" s="35" t="s">
        <v>180</v>
      </c>
      <c r="X30" s="21"/>
      <c r="Y30" s="34" t="s">
        <v>8</v>
      </c>
    </row>
    <row r="31" spans="2:25" s="37" customFormat="1" ht="2.25" customHeight="1">
      <c r="B31" s="36"/>
      <c r="C31" s="21"/>
      <c r="D31" s="21"/>
      <c r="E31" s="21"/>
      <c r="F31" s="21"/>
      <c r="G31" s="21"/>
      <c r="H31" s="21"/>
      <c r="I31" s="21"/>
      <c r="J31" s="21"/>
      <c r="K31" s="21"/>
      <c r="L31" s="34"/>
      <c r="M31" s="36"/>
      <c r="N31" s="34"/>
      <c r="O31" s="34"/>
      <c r="Q31" s="21"/>
      <c r="R31" s="21"/>
      <c r="S31" s="21"/>
      <c r="T31" s="21"/>
      <c r="U31" s="21"/>
      <c r="V31" s="21"/>
      <c r="W31" s="21"/>
      <c r="X31" s="21"/>
      <c r="Y31" s="36"/>
    </row>
    <row r="32" spans="2:25" s="37" customFormat="1" ht="11.25">
      <c r="B32" s="38" t="s">
        <v>9</v>
      </c>
      <c r="C32" s="21"/>
      <c r="D32" s="39" t="s">
        <v>9</v>
      </c>
      <c r="E32" s="40"/>
      <c r="F32" s="39" t="s">
        <v>187</v>
      </c>
      <c r="G32" s="21"/>
      <c r="H32" s="41" t="s">
        <v>190</v>
      </c>
      <c r="I32" s="21"/>
      <c r="J32" s="35" t="s">
        <v>193</v>
      </c>
      <c r="K32" s="21"/>
      <c r="L32" s="34"/>
      <c r="M32" s="36"/>
      <c r="N32" s="34"/>
      <c r="O32" s="34"/>
      <c r="Q32" s="35" t="s">
        <v>193</v>
      </c>
      <c r="R32" s="21"/>
      <c r="S32" s="41" t="s">
        <v>190</v>
      </c>
      <c r="T32" s="40"/>
      <c r="U32" s="39" t="s">
        <v>187</v>
      </c>
      <c r="V32" s="21"/>
      <c r="W32" s="39" t="s">
        <v>9</v>
      </c>
      <c r="X32" s="21"/>
      <c r="Y32" s="38" t="s">
        <v>9</v>
      </c>
    </row>
    <row r="33" spans="2:25" s="44" customFormat="1" ht="11.25">
      <c r="B33" s="42" t="s">
        <v>195</v>
      </c>
      <c r="C33" s="40"/>
      <c r="D33" s="39" t="s">
        <v>186</v>
      </c>
      <c r="E33" s="40"/>
      <c r="F33" s="39" t="s">
        <v>188</v>
      </c>
      <c r="G33" s="40"/>
      <c r="H33" s="41" t="s">
        <v>191</v>
      </c>
      <c r="I33" s="21"/>
      <c r="J33" s="39" t="s">
        <v>213</v>
      </c>
      <c r="K33" s="21"/>
      <c r="L33" s="30"/>
      <c r="M33" s="43"/>
      <c r="N33" s="30"/>
      <c r="O33" s="30"/>
      <c r="Q33" s="39" t="s">
        <v>213</v>
      </c>
      <c r="R33" s="40"/>
      <c r="S33" s="39" t="s">
        <v>191</v>
      </c>
      <c r="T33" s="40"/>
      <c r="U33" s="39" t="s">
        <v>188</v>
      </c>
      <c r="V33" s="40"/>
      <c r="W33" s="39" t="s">
        <v>186</v>
      </c>
      <c r="X33" s="21"/>
      <c r="Y33" s="42" t="s">
        <v>195</v>
      </c>
    </row>
    <row r="34" spans="2:25" s="44" customFormat="1" ht="11.25">
      <c r="B34" s="42" t="s">
        <v>194</v>
      </c>
      <c r="C34" s="40"/>
      <c r="D34" s="39" t="s">
        <v>184</v>
      </c>
      <c r="E34" s="40"/>
      <c r="F34" s="39" t="s">
        <v>189</v>
      </c>
      <c r="G34" s="40"/>
      <c r="H34" s="41" t="s">
        <v>185</v>
      </c>
      <c r="I34" s="21"/>
      <c r="J34" s="39" t="s">
        <v>192</v>
      </c>
      <c r="K34" s="21"/>
      <c r="L34" s="30"/>
      <c r="M34" s="43"/>
      <c r="N34" s="30"/>
      <c r="O34" s="30"/>
      <c r="Q34" s="39" t="s">
        <v>192</v>
      </c>
      <c r="R34" s="40"/>
      <c r="S34" s="39" t="s">
        <v>185</v>
      </c>
      <c r="T34" s="40"/>
      <c r="U34" s="39" t="s">
        <v>189</v>
      </c>
      <c r="V34" s="40"/>
      <c r="W34" s="39" t="s">
        <v>184</v>
      </c>
      <c r="X34" s="21"/>
      <c r="Y34" s="42" t="s">
        <v>194</v>
      </c>
    </row>
    <row r="35" spans="2:25" s="68" customFormat="1" ht="2.25" customHeight="1">
      <c r="B35" s="45"/>
      <c r="C35" s="46"/>
      <c r="D35" s="47"/>
      <c r="E35" s="46"/>
      <c r="F35" s="47"/>
      <c r="G35" s="46"/>
      <c r="H35" s="47"/>
      <c r="I35" s="46"/>
      <c r="J35" s="47"/>
      <c r="K35" s="46"/>
      <c r="L35" s="48"/>
      <c r="M35" s="48"/>
      <c r="N35" s="48"/>
      <c r="O35" s="48"/>
      <c r="P35" s="48"/>
      <c r="Q35" s="45"/>
      <c r="R35" s="46"/>
      <c r="S35" s="47"/>
      <c r="T35" s="46"/>
      <c r="U35" s="47"/>
      <c r="V35" s="46"/>
      <c r="W35" s="47"/>
      <c r="X35" s="46"/>
      <c r="Y35" s="47"/>
    </row>
    <row r="36" spans="2:25" s="68" customFormat="1" ht="12" customHeight="1">
      <c r="B36" s="49"/>
      <c r="C36" s="50"/>
      <c r="D36" s="49"/>
      <c r="E36" s="50"/>
      <c r="F36" s="49"/>
      <c r="G36" s="50"/>
      <c r="H36" s="49"/>
      <c r="I36" s="50"/>
      <c r="J36" s="49"/>
      <c r="K36" s="50"/>
      <c r="L36" s="69" t="s">
        <v>176</v>
      </c>
      <c r="M36" s="70" t="s">
        <v>177</v>
      </c>
      <c r="N36" s="71"/>
      <c r="O36" s="37"/>
      <c r="P36" s="51"/>
      <c r="Q36" s="51">
        <f>J23</f>
        <v>2497</v>
      </c>
      <c r="R36" s="51"/>
      <c r="S36" s="51">
        <f>H23</f>
        <v>20063</v>
      </c>
      <c r="T36" s="51"/>
      <c r="U36" s="51">
        <f>F23</f>
        <v>59378</v>
      </c>
      <c r="V36" s="51"/>
      <c r="W36" s="51">
        <f>D23</f>
        <v>23724</v>
      </c>
      <c r="X36" s="51"/>
      <c r="Y36" s="51">
        <f>SUM(Q36:W36)</f>
        <v>105662</v>
      </c>
    </row>
    <row r="37" spans="2:25" s="77" customFormat="1" ht="12" customHeight="1">
      <c r="B37" s="72"/>
      <c r="C37" s="73"/>
      <c r="D37" s="72"/>
      <c r="E37" s="74"/>
      <c r="F37" s="72"/>
      <c r="G37" s="74"/>
      <c r="H37" s="72"/>
      <c r="I37" s="74"/>
      <c r="J37" s="72"/>
      <c r="K37" s="74"/>
      <c r="L37" s="75" t="s">
        <v>178</v>
      </c>
      <c r="M37" s="76" t="s">
        <v>179</v>
      </c>
      <c r="N37" s="72"/>
      <c r="O37" s="72"/>
      <c r="P37" s="73"/>
      <c r="Q37" s="72">
        <f>J25</f>
        <v>2222</v>
      </c>
      <c r="R37" s="73"/>
      <c r="S37" s="72">
        <f>H25</f>
        <v>15943</v>
      </c>
      <c r="T37" s="73"/>
      <c r="U37" s="72">
        <f>F25</f>
        <v>54155</v>
      </c>
      <c r="V37" s="73"/>
      <c r="W37" s="72">
        <f>D25</f>
        <v>18792</v>
      </c>
      <c r="X37" s="73"/>
      <c r="Y37" s="72">
        <f>SUM(Q37:W37)</f>
        <v>91112</v>
      </c>
    </row>
    <row r="38" spans="2:25" s="68" customFormat="1" ht="12" customHeight="1">
      <c r="B38" s="78">
        <f>SUM(D38:J38)</f>
        <v>90948</v>
      </c>
      <c r="C38" s="51"/>
      <c r="D38" s="78">
        <f>D39+D40</f>
        <v>18748</v>
      </c>
      <c r="E38" s="50"/>
      <c r="F38" s="78">
        <f>F39+F40</f>
        <v>54051</v>
      </c>
      <c r="G38" s="50"/>
      <c r="H38" s="78">
        <f>H39+H40</f>
        <v>15941</v>
      </c>
      <c r="I38" s="50"/>
      <c r="J38" s="78">
        <f>J39+J40</f>
        <v>2208</v>
      </c>
      <c r="K38" s="50"/>
      <c r="L38" s="79" t="s">
        <v>17</v>
      </c>
      <c r="M38" s="79" t="s">
        <v>18</v>
      </c>
      <c r="N38" s="79"/>
      <c r="O38" s="37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2:25" s="68" customFormat="1" ht="12" customHeight="1">
      <c r="B39" s="80">
        <f>SUM(D39:J39)</f>
        <v>69785</v>
      </c>
      <c r="C39" s="81"/>
      <c r="D39" s="80">
        <v>13795</v>
      </c>
      <c r="E39" s="82"/>
      <c r="F39" s="80">
        <v>42126</v>
      </c>
      <c r="G39" s="82"/>
      <c r="H39" s="80">
        <v>12162</v>
      </c>
      <c r="I39" s="82"/>
      <c r="J39" s="80">
        <v>1702</v>
      </c>
      <c r="K39" s="82"/>
      <c r="L39" s="69" t="s">
        <v>76</v>
      </c>
      <c r="M39" s="69"/>
      <c r="N39" s="69" t="s">
        <v>77</v>
      </c>
      <c r="O39" s="37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2:25" s="68" customFormat="1" ht="12" customHeight="1">
      <c r="B40" s="49">
        <f>SUM(D40:J40)</f>
        <v>21163</v>
      </c>
      <c r="C40" s="51"/>
      <c r="D40" s="49">
        <f>D42+D43</f>
        <v>4953</v>
      </c>
      <c r="E40" s="50"/>
      <c r="F40" s="49">
        <f>F42+F43</f>
        <v>11925</v>
      </c>
      <c r="G40" s="50"/>
      <c r="H40" s="49">
        <f>H42+H43</f>
        <v>3779</v>
      </c>
      <c r="I40" s="50"/>
      <c r="J40" s="49">
        <f>J42+J43</f>
        <v>506</v>
      </c>
      <c r="K40" s="50"/>
      <c r="L40" s="79" t="s">
        <v>78</v>
      </c>
      <c r="M40" s="79"/>
      <c r="N40" s="79" t="s">
        <v>79</v>
      </c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2:25" s="86" customFormat="1" ht="12" customHeight="1">
      <c r="B41" s="83"/>
      <c r="C41" s="84"/>
      <c r="D41" s="83"/>
      <c r="E41" s="84"/>
      <c r="F41" s="83"/>
      <c r="G41" s="84"/>
      <c r="H41" s="83"/>
      <c r="I41" s="84"/>
      <c r="J41" s="83"/>
      <c r="K41" s="84"/>
      <c r="L41" s="79"/>
      <c r="M41" s="79"/>
      <c r="N41" s="85" t="s">
        <v>80</v>
      </c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2:25" s="90" customFormat="1" ht="12" customHeight="1">
      <c r="B42" s="87">
        <f>SUM(D42:J42)</f>
        <v>13774</v>
      </c>
      <c r="C42" s="87"/>
      <c r="D42" s="87">
        <v>1782</v>
      </c>
      <c r="E42" s="87"/>
      <c r="F42" s="87">
        <v>8054</v>
      </c>
      <c r="G42" s="87"/>
      <c r="H42" s="87">
        <v>3493</v>
      </c>
      <c r="I42" s="87"/>
      <c r="J42" s="87">
        <v>445</v>
      </c>
      <c r="K42" s="87"/>
      <c r="L42" s="88" t="s">
        <v>81</v>
      </c>
      <c r="M42" s="88" t="s">
        <v>82</v>
      </c>
      <c r="N42" s="54" t="s">
        <v>82</v>
      </c>
      <c r="O42" s="54"/>
      <c r="P42" s="89"/>
      <c r="Q42" s="87"/>
      <c r="R42" s="87"/>
      <c r="S42" s="87"/>
      <c r="T42" s="87"/>
      <c r="U42" s="87"/>
      <c r="V42" s="87"/>
      <c r="W42" s="87"/>
      <c r="X42" s="87"/>
      <c r="Y42" s="87"/>
    </row>
    <row r="43" spans="2:25" s="93" customFormat="1" ht="12" customHeight="1">
      <c r="B43" s="91">
        <f>SUM(D43:J43)</f>
        <v>7389</v>
      </c>
      <c r="C43" s="55"/>
      <c r="D43" s="91">
        <v>3171</v>
      </c>
      <c r="E43" s="53"/>
      <c r="F43" s="91">
        <v>3871</v>
      </c>
      <c r="G43" s="53"/>
      <c r="H43" s="91">
        <v>286</v>
      </c>
      <c r="I43" s="53"/>
      <c r="J43" s="91">
        <v>61</v>
      </c>
      <c r="K43" s="53"/>
      <c r="L43" s="92" t="s">
        <v>83</v>
      </c>
      <c r="M43" s="92"/>
      <c r="N43" s="92" t="s">
        <v>84</v>
      </c>
      <c r="O43" s="91"/>
      <c r="P43" s="55"/>
      <c r="Q43" s="91"/>
      <c r="R43" s="55"/>
      <c r="S43" s="91"/>
      <c r="T43" s="55"/>
      <c r="U43" s="91"/>
      <c r="V43" s="55"/>
      <c r="W43" s="91"/>
      <c r="X43" s="55"/>
      <c r="Y43" s="91"/>
    </row>
    <row r="44" spans="2:25" s="68" customFormat="1" ht="12" customHeight="1">
      <c r="B44" s="78">
        <f>SUM(D44:J44)</f>
        <v>164</v>
      </c>
      <c r="C44" s="51"/>
      <c r="D44" s="78">
        <v>44</v>
      </c>
      <c r="E44" s="50"/>
      <c r="F44" s="78">
        <v>104</v>
      </c>
      <c r="G44" s="50"/>
      <c r="H44" s="78">
        <v>2</v>
      </c>
      <c r="I44" s="50"/>
      <c r="J44" s="78">
        <v>14</v>
      </c>
      <c r="K44" s="50"/>
      <c r="L44" s="21" t="s">
        <v>88</v>
      </c>
      <c r="M44" s="21"/>
      <c r="N44" s="21" t="s">
        <v>89</v>
      </c>
      <c r="O44" s="78"/>
      <c r="P44" s="51"/>
      <c r="Q44" s="78"/>
      <c r="R44" s="51"/>
      <c r="S44" s="78"/>
      <c r="T44" s="51"/>
      <c r="U44" s="78"/>
      <c r="V44" s="51"/>
      <c r="W44" s="78"/>
      <c r="X44" s="51"/>
      <c r="Y44" s="78"/>
    </row>
    <row r="45" spans="2:25" s="68" customFormat="1" ht="12" customHeight="1">
      <c r="B45" s="78"/>
      <c r="C45" s="81"/>
      <c r="D45" s="78"/>
      <c r="E45" s="82"/>
      <c r="F45" s="78"/>
      <c r="G45" s="82"/>
      <c r="H45" s="78"/>
      <c r="I45" s="82"/>
      <c r="J45" s="78"/>
      <c r="K45" s="82"/>
      <c r="L45" s="21"/>
      <c r="M45" s="21"/>
      <c r="N45" s="21" t="s">
        <v>90</v>
      </c>
      <c r="O45" s="78"/>
      <c r="P45" s="81"/>
      <c r="Q45" s="78"/>
      <c r="R45" s="81"/>
      <c r="S45" s="78"/>
      <c r="T45" s="81"/>
      <c r="U45" s="78"/>
      <c r="V45" s="81"/>
      <c r="W45" s="78"/>
      <c r="X45" s="81"/>
      <c r="Y45" s="78"/>
    </row>
    <row r="46" spans="11:25" s="68" customFormat="1" ht="12" customHeight="1">
      <c r="K46" s="94"/>
      <c r="L46" s="79" t="s">
        <v>94</v>
      </c>
      <c r="M46" s="95"/>
      <c r="N46" s="79" t="s">
        <v>95</v>
      </c>
      <c r="O46" s="96"/>
      <c r="P46" s="96"/>
      <c r="Q46" s="94"/>
      <c r="R46" s="94"/>
      <c r="S46" s="94"/>
      <c r="T46" s="94"/>
      <c r="U46" s="94"/>
      <c r="V46" s="94"/>
      <c r="W46" s="94"/>
      <c r="X46" s="94"/>
      <c r="Y46" s="94"/>
    </row>
    <row r="47" spans="2:56" s="62" customFormat="1" ht="12" customHeight="1">
      <c r="B47" s="97">
        <f>SUM(D47:J47)</f>
        <v>14550</v>
      </c>
      <c r="C47" s="97"/>
      <c r="D47" s="97">
        <f>W36-D38-D44</f>
        <v>4932</v>
      </c>
      <c r="E47" s="97"/>
      <c r="F47" s="97">
        <f>U36-F38-F44</f>
        <v>5223</v>
      </c>
      <c r="G47" s="97"/>
      <c r="H47" s="97">
        <f>S36-H38-H44</f>
        <v>4120</v>
      </c>
      <c r="I47" s="97"/>
      <c r="J47" s="97">
        <f>Q36-J38-J44</f>
        <v>275</v>
      </c>
      <c r="K47" s="98"/>
      <c r="L47" s="99" t="s">
        <v>19</v>
      </c>
      <c r="M47" s="100" t="s">
        <v>20</v>
      </c>
      <c r="N47" s="101"/>
      <c r="O47" s="102"/>
      <c r="P47" s="102"/>
      <c r="Q47" s="98"/>
      <c r="R47" s="98"/>
      <c r="S47" s="98"/>
      <c r="T47" s="98"/>
      <c r="U47" s="98"/>
      <c r="V47" s="98"/>
      <c r="W47" s="98"/>
      <c r="X47" s="98"/>
      <c r="Y47" s="98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</row>
    <row r="48" spans="2:56" s="67" customFormat="1" ht="12" customHeight="1" thickBot="1">
      <c r="B48" s="159" t="s">
        <v>220</v>
      </c>
      <c r="C48" s="64"/>
      <c r="D48" s="159" t="s">
        <v>220</v>
      </c>
      <c r="E48" s="64"/>
      <c r="F48" s="159" t="s">
        <v>220</v>
      </c>
      <c r="G48" s="64"/>
      <c r="H48" s="159" t="s">
        <v>220</v>
      </c>
      <c r="I48" s="64"/>
      <c r="J48" s="159" t="s">
        <v>220</v>
      </c>
      <c r="K48" s="64"/>
      <c r="L48" s="65" t="s">
        <v>21</v>
      </c>
      <c r="M48" s="65" t="s">
        <v>22</v>
      </c>
      <c r="N48" s="65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</row>
    <row r="49" spans="2:25" s="68" customFormat="1" ht="21" customHeight="1">
      <c r="B49" s="15" t="s">
        <v>23</v>
      </c>
      <c r="C49" s="15"/>
      <c r="D49" s="17"/>
      <c r="E49" s="18"/>
      <c r="F49" s="18"/>
      <c r="G49" s="18"/>
      <c r="H49" s="18"/>
      <c r="I49" s="18"/>
      <c r="J49" s="18"/>
      <c r="K49" s="18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2:25" s="68" customFormat="1" ht="3.75" customHeight="1">
      <c r="B50" s="20"/>
      <c r="C50" s="20"/>
      <c r="D50" s="20"/>
      <c r="E50" s="20"/>
      <c r="F50" s="20"/>
      <c r="G50" s="20"/>
      <c r="H50" s="20"/>
      <c r="I50" s="20"/>
      <c r="J50" s="20"/>
      <c r="K50" s="21"/>
      <c r="L50" s="22"/>
      <c r="M50" s="23"/>
      <c r="N50" s="24"/>
      <c r="O50" s="24"/>
      <c r="P50" s="25"/>
      <c r="Q50" s="20"/>
      <c r="R50" s="20"/>
      <c r="S50" s="20"/>
      <c r="T50" s="20"/>
      <c r="U50" s="20"/>
      <c r="V50" s="20"/>
      <c r="W50" s="20"/>
      <c r="X50" s="20"/>
      <c r="Y50" s="20"/>
    </row>
    <row r="51" spans="2:25" s="31" customFormat="1" ht="12" customHeight="1">
      <c r="B51" s="26" t="s">
        <v>7</v>
      </c>
      <c r="C51" s="27"/>
      <c r="D51" s="27"/>
      <c r="E51" s="27"/>
      <c r="F51" s="27"/>
      <c r="G51" s="27"/>
      <c r="H51" s="27"/>
      <c r="I51" s="27"/>
      <c r="J51" s="27"/>
      <c r="K51" s="21"/>
      <c r="L51" s="28" t="s">
        <v>6</v>
      </c>
      <c r="M51" s="29"/>
      <c r="N51" s="30" t="s">
        <v>72</v>
      </c>
      <c r="O51" s="30"/>
      <c r="Q51" s="26" t="s">
        <v>16</v>
      </c>
      <c r="R51" s="27"/>
      <c r="S51" s="27"/>
      <c r="T51" s="27"/>
      <c r="U51" s="27"/>
      <c r="V51" s="27"/>
      <c r="W51" s="27"/>
      <c r="X51" s="27"/>
      <c r="Y51" s="26"/>
    </row>
    <row r="52" spans="2:15" s="31" customFormat="1" ht="2.25" customHeight="1">
      <c r="B52" s="32"/>
      <c r="C52" s="32"/>
      <c r="D52" s="32"/>
      <c r="E52" s="32"/>
      <c r="F52" s="32"/>
      <c r="G52" s="32"/>
      <c r="H52" s="32"/>
      <c r="I52" s="32"/>
      <c r="J52" s="32"/>
      <c r="K52" s="33"/>
      <c r="L52" s="27"/>
      <c r="M52" s="32"/>
      <c r="N52" s="27"/>
      <c r="O52" s="27"/>
    </row>
    <row r="53" spans="2:25" s="31" customFormat="1" ht="11.25">
      <c r="B53" s="34" t="s">
        <v>8</v>
      </c>
      <c r="C53" s="21"/>
      <c r="D53" s="35" t="s">
        <v>180</v>
      </c>
      <c r="E53" s="21"/>
      <c r="F53" s="35" t="s">
        <v>181</v>
      </c>
      <c r="G53" s="21"/>
      <c r="H53" s="35" t="s">
        <v>182</v>
      </c>
      <c r="I53" s="21"/>
      <c r="J53" s="35" t="s">
        <v>183</v>
      </c>
      <c r="K53" s="21"/>
      <c r="L53" s="34"/>
      <c r="M53" s="36"/>
      <c r="N53" s="34" t="s">
        <v>73</v>
      </c>
      <c r="O53" s="34"/>
      <c r="Q53" s="35" t="s">
        <v>183</v>
      </c>
      <c r="R53" s="21"/>
      <c r="S53" s="35" t="s">
        <v>182</v>
      </c>
      <c r="T53" s="21"/>
      <c r="U53" s="35" t="s">
        <v>181</v>
      </c>
      <c r="V53" s="21"/>
      <c r="W53" s="35" t="s">
        <v>180</v>
      </c>
      <c r="X53" s="21"/>
      <c r="Y53" s="34" t="s">
        <v>8</v>
      </c>
    </row>
    <row r="54" spans="2:25" s="37" customFormat="1" ht="2.25" customHeight="1">
      <c r="B54" s="36"/>
      <c r="C54" s="21"/>
      <c r="D54" s="21"/>
      <c r="E54" s="21"/>
      <c r="F54" s="21"/>
      <c r="G54" s="21"/>
      <c r="H54" s="21"/>
      <c r="I54" s="21"/>
      <c r="J54" s="21"/>
      <c r="K54" s="21"/>
      <c r="L54" s="34"/>
      <c r="M54" s="36"/>
      <c r="N54" s="34"/>
      <c r="O54" s="34"/>
      <c r="Q54" s="21"/>
      <c r="R54" s="21"/>
      <c r="S54" s="21"/>
      <c r="T54" s="21"/>
      <c r="U54" s="21"/>
      <c r="V54" s="21"/>
      <c r="W54" s="21"/>
      <c r="X54" s="21"/>
      <c r="Y54" s="36"/>
    </row>
    <row r="55" spans="2:25" s="37" customFormat="1" ht="11.25">
      <c r="B55" s="38" t="s">
        <v>9</v>
      </c>
      <c r="C55" s="21"/>
      <c r="D55" s="39" t="s">
        <v>9</v>
      </c>
      <c r="E55" s="40"/>
      <c r="F55" s="39" t="s">
        <v>187</v>
      </c>
      <c r="G55" s="21"/>
      <c r="H55" s="41" t="s">
        <v>190</v>
      </c>
      <c r="I55" s="21"/>
      <c r="J55" s="35" t="s">
        <v>193</v>
      </c>
      <c r="K55" s="21"/>
      <c r="L55" s="34"/>
      <c r="M55" s="36"/>
      <c r="N55" s="34"/>
      <c r="O55" s="34"/>
      <c r="Q55" s="35" t="s">
        <v>193</v>
      </c>
      <c r="R55" s="21"/>
      <c r="S55" s="41" t="s">
        <v>190</v>
      </c>
      <c r="T55" s="40"/>
      <c r="U55" s="39" t="s">
        <v>187</v>
      </c>
      <c r="V55" s="21"/>
      <c r="W55" s="39" t="s">
        <v>9</v>
      </c>
      <c r="X55" s="21"/>
      <c r="Y55" s="38" t="s">
        <v>9</v>
      </c>
    </row>
    <row r="56" spans="2:25" s="44" customFormat="1" ht="11.25">
      <c r="B56" s="42" t="s">
        <v>195</v>
      </c>
      <c r="C56" s="40"/>
      <c r="D56" s="39" t="s">
        <v>186</v>
      </c>
      <c r="E56" s="40"/>
      <c r="F56" s="39" t="s">
        <v>188</v>
      </c>
      <c r="G56" s="40"/>
      <c r="H56" s="41" t="s">
        <v>191</v>
      </c>
      <c r="I56" s="21"/>
      <c r="J56" s="39" t="s">
        <v>213</v>
      </c>
      <c r="K56" s="21"/>
      <c r="L56" s="30"/>
      <c r="M56" s="43"/>
      <c r="N56" s="30"/>
      <c r="O56" s="30"/>
      <c r="Q56" s="39" t="s">
        <v>213</v>
      </c>
      <c r="R56" s="40"/>
      <c r="S56" s="39" t="s">
        <v>191</v>
      </c>
      <c r="T56" s="40"/>
      <c r="U56" s="39" t="s">
        <v>188</v>
      </c>
      <c r="V56" s="40"/>
      <c r="W56" s="39" t="s">
        <v>186</v>
      </c>
      <c r="X56" s="21"/>
      <c r="Y56" s="42" t="s">
        <v>195</v>
      </c>
    </row>
    <row r="57" spans="2:25" s="44" customFormat="1" ht="11.25">
      <c r="B57" s="42" t="s">
        <v>194</v>
      </c>
      <c r="C57" s="40"/>
      <c r="D57" s="39" t="s">
        <v>184</v>
      </c>
      <c r="E57" s="40"/>
      <c r="F57" s="39" t="s">
        <v>189</v>
      </c>
      <c r="G57" s="40"/>
      <c r="H57" s="41" t="s">
        <v>185</v>
      </c>
      <c r="I57" s="21"/>
      <c r="J57" s="39" t="s">
        <v>192</v>
      </c>
      <c r="K57" s="21"/>
      <c r="L57" s="30"/>
      <c r="M57" s="43"/>
      <c r="N57" s="30"/>
      <c r="O57" s="30"/>
      <c r="Q57" s="39" t="s">
        <v>192</v>
      </c>
      <c r="R57" s="40"/>
      <c r="S57" s="39" t="s">
        <v>185</v>
      </c>
      <c r="T57" s="40"/>
      <c r="U57" s="39" t="s">
        <v>189</v>
      </c>
      <c r="V57" s="40"/>
      <c r="W57" s="39" t="s">
        <v>184</v>
      </c>
      <c r="X57" s="21"/>
      <c r="Y57" s="42" t="s">
        <v>194</v>
      </c>
    </row>
    <row r="58" spans="2:25" s="68" customFormat="1" ht="2.25" customHeight="1">
      <c r="B58" s="45"/>
      <c r="C58" s="46"/>
      <c r="D58" s="47"/>
      <c r="E58" s="46"/>
      <c r="F58" s="47"/>
      <c r="G58" s="46"/>
      <c r="H58" s="47"/>
      <c r="I58" s="46"/>
      <c r="J58" s="47"/>
      <c r="K58" s="46"/>
      <c r="L58" s="48"/>
      <c r="M58" s="48"/>
      <c r="N58" s="48"/>
      <c r="O58" s="48"/>
      <c r="P58" s="48"/>
      <c r="Q58" s="45"/>
      <c r="R58" s="46"/>
      <c r="S58" s="47"/>
      <c r="T58" s="46"/>
      <c r="U58" s="47"/>
      <c r="V58" s="46"/>
      <c r="W58" s="47"/>
      <c r="X58" s="46"/>
      <c r="Y58" s="47"/>
    </row>
    <row r="59" spans="2:56" s="31" customFormat="1" ht="12" customHeight="1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4" t="s">
        <v>19</v>
      </c>
      <c r="M59" s="105" t="s">
        <v>20</v>
      </c>
      <c r="N59" s="106"/>
      <c r="O59" s="107"/>
      <c r="P59" s="108"/>
      <c r="Q59" s="103">
        <f>J47</f>
        <v>275</v>
      </c>
      <c r="R59" s="103"/>
      <c r="S59" s="103">
        <f>H47</f>
        <v>4120</v>
      </c>
      <c r="T59" s="103"/>
      <c r="U59" s="103">
        <f>F47</f>
        <v>5223</v>
      </c>
      <c r="V59" s="103"/>
      <c r="W59" s="103">
        <f>D47</f>
        <v>4932</v>
      </c>
      <c r="X59" s="103"/>
      <c r="Y59" s="103">
        <f>SUM(Q59:W59)</f>
        <v>14550</v>
      </c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</row>
    <row r="60" spans="2:25" s="77" customFormat="1" ht="12" customHeight="1">
      <c r="B60" s="72"/>
      <c r="C60" s="73"/>
      <c r="D60" s="72"/>
      <c r="E60" s="74"/>
      <c r="F60" s="72"/>
      <c r="G60" s="74"/>
      <c r="H60" s="72"/>
      <c r="I60" s="74"/>
      <c r="J60" s="72"/>
      <c r="K60" s="74"/>
      <c r="L60" s="76" t="s">
        <v>21</v>
      </c>
      <c r="M60" s="76" t="s">
        <v>22</v>
      </c>
      <c r="N60" s="109"/>
      <c r="O60" s="72"/>
      <c r="P60" s="73"/>
      <c r="Q60" s="72" t="str">
        <f>J48</f>
        <v>0</v>
      </c>
      <c r="R60" s="73"/>
      <c r="S60" s="72" t="str">
        <f>H48</f>
        <v>0</v>
      </c>
      <c r="T60" s="73"/>
      <c r="U60" s="72" t="str">
        <f>F48</f>
        <v>0</v>
      </c>
      <c r="V60" s="73"/>
      <c r="W60" s="72" t="str">
        <f>D48</f>
        <v>0</v>
      </c>
      <c r="X60" s="73"/>
      <c r="Y60" s="72">
        <f>SUM(Q60:W60)</f>
        <v>0</v>
      </c>
    </row>
    <row r="61" spans="2:25" s="44" customFormat="1" ht="12" customHeight="1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79" t="s">
        <v>85</v>
      </c>
      <c r="M61" s="79" t="s">
        <v>97</v>
      </c>
      <c r="N61" s="79"/>
      <c r="O61" s="107"/>
      <c r="P61" s="108"/>
      <c r="Q61" s="103">
        <f>Q63+Q71</f>
        <v>0</v>
      </c>
      <c r="R61" s="103"/>
      <c r="S61" s="103">
        <f>S63+S71</f>
        <v>19000</v>
      </c>
      <c r="T61" s="103"/>
      <c r="U61" s="103">
        <f>U63+U71</f>
        <v>48512</v>
      </c>
      <c r="V61" s="103"/>
      <c r="W61" s="103">
        <f>W63+W71</f>
        <v>45201</v>
      </c>
      <c r="X61" s="103"/>
      <c r="Y61" s="103">
        <f>SUM(Q61:W61)</f>
        <v>112713</v>
      </c>
    </row>
    <row r="62" spans="2:25" s="44" customFormat="1" ht="12" customHeight="1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79"/>
      <c r="M62" s="110" t="s">
        <v>98</v>
      </c>
      <c r="N62" s="79"/>
      <c r="O62" s="107"/>
      <c r="P62" s="108"/>
      <c r="Q62" s="103"/>
      <c r="R62" s="103"/>
      <c r="S62" s="103"/>
      <c r="T62" s="103"/>
      <c r="U62" s="103"/>
      <c r="V62" s="103"/>
      <c r="W62" s="103"/>
      <c r="X62" s="103"/>
      <c r="Y62" s="103"/>
    </row>
    <row r="63" spans="2:25" s="48" customFormat="1" ht="12" customHeight="1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4" t="s">
        <v>86</v>
      </c>
      <c r="M63" s="105"/>
      <c r="N63" s="111" t="s">
        <v>87</v>
      </c>
      <c r="O63" s="107"/>
      <c r="P63" s="154"/>
      <c r="Q63" s="103">
        <f>Q64+Q66+Q68</f>
        <v>0</v>
      </c>
      <c r="R63" s="103"/>
      <c r="S63" s="103">
        <f>S64+S66+S68</f>
        <v>9670</v>
      </c>
      <c r="T63" s="103"/>
      <c r="U63" s="103">
        <f>U64+U66+U68</f>
        <v>48169</v>
      </c>
      <c r="V63" s="103"/>
      <c r="W63" s="103">
        <f>W64+W66+W68</f>
        <v>44792</v>
      </c>
      <c r="X63" s="103"/>
      <c r="Y63" s="103">
        <f>SUM(Q63:W63)</f>
        <v>102631</v>
      </c>
    </row>
    <row r="64" spans="2:25" s="116" customFormat="1" ht="12" customHeight="1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112" t="s">
        <v>199</v>
      </c>
      <c r="M64" s="113"/>
      <c r="N64" s="114" t="s">
        <v>200</v>
      </c>
      <c r="O64" s="115"/>
      <c r="P64" s="89"/>
      <c r="Q64" s="87">
        <v>0</v>
      </c>
      <c r="R64" s="87"/>
      <c r="S64" s="87">
        <v>5194</v>
      </c>
      <c r="T64" s="87"/>
      <c r="U64" s="87">
        <v>18862</v>
      </c>
      <c r="V64" s="87"/>
      <c r="W64" s="87">
        <v>33558</v>
      </c>
      <c r="X64" s="87"/>
      <c r="Y64" s="87">
        <f>SUM(Q64:W64)</f>
        <v>57614</v>
      </c>
    </row>
    <row r="65" spans="2:25" s="116" customFormat="1" ht="12" customHeight="1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112"/>
      <c r="M65" s="113"/>
      <c r="N65" s="114" t="s">
        <v>201</v>
      </c>
      <c r="O65" s="115"/>
      <c r="P65" s="89"/>
      <c r="Q65" s="87"/>
      <c r="R65" s="87"/>
      <c r="S65" s="87"/>
      <c r="T65" s="87"/>
      <c r="U65" s="87"/>
      <c r="V65" s="87"/>
      <c r="W65" s="87"/>
      <c r="X65" s="87"/>
      <c r="Y65" s="87"/>
    </row>
    <row r="66" spans="2:25" s="116" customFormat="1" ht="12" customHeight="1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112" t="s">
        <v>202</v>
      </c>
      <c r="M66" s="113"/>
      <c r="N66" s="114" t="s">
        <v>203</v>
      </c>
      <c r="O66" s="115"/>
      <c r="P66" s="89"/>
      <c r="Q66" s="87">
        <v>0</v>
      </c>
      <c r="R66" s="87"/>
      <c r="S66" s="87">
        <v>67</v>
      </c>
      <c r="T66" s="87"/>
      <c r="U66" s="87">
        <v>36</v>
      </c>
      <c r="V66" s="87"/>
      <c r="W66" s="87">
        <v>27</v>
      </c>
      <c r="X66" s="87"/>
      <c r="Y66" s="87">
        <f>SUM(Q66:W66)</f>
        <v>130</v>
      </c>
    </row>
    <row r="67" spans="2:25" s="116" customFormat="1" ht="12" customHeight="1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112"/>
      <c r="M67" s="113"/>
      <c r="N67" s="114" t="s">
        <v>204</v>
      </c>
      <c r="O67" s="115"/>
      <c r="P67" s="89"/>
      <c r="Q67" s="87"/>
      <c r="R67" s="87"/>
      <c r="S67" s="87"/>
      <c r="T67" s="87"/>
      <c r="U67" s="87"/>
      <c r="V67" s="87"/>
      <c r="W67" s="87"/>
      <c r="X67" s="87"/>
      <c r="Y67" s="87"/>
    </row>
    <row r="68" spans="2:25" s="116" customFormat="1" ht="12" customHeight="1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112" t="s">
        <v>205</v>
      </c>
      <c r="M68" s="113"/>
      <c r="N68" s="114" t="s">
        <v>206</v>
      </c>
      <c r="O68" s="115"/>
      <c r="P68" s="89"/>
      <c r="Q68" s="87">
        <v>0</v>
      </c>
      <c r="R68" s="87"/>
      <c r="S68" s="87">
        <v>4409</v>
      </c>
      <c r="T68" s="87"/>
      <c r="U68" s="87">
        <v>29271</v>
      </c>
      <c r="V68" s="87"/>
      <c r="W68" s="87">
        <v>11207</v>
      </c>
      <c r="X68" s="87"/>
      <c r="Y68" s="87">
        <f>SUM(Q68:W68)</f>
        <v>44887</v>
      </c>
    </row>
    <row r="69" spans="2:25" s="116" customFormat="1" ht="12" customHeight="1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112"/>
      <c r="M69" s="113"/>
      <c r="N69" s="114" t="s">
        <v>207</v>
      </c>
      <c r="O69" s="115"/>
      <c r="P69" s="89"/>
      <c r="Q69" s="87"/>
      <c r="R69" s="87"/>
      <c r="S69" s="87"/>
      <c r="T69" s="87"/>
      <c r="U69" s="87"/>
      <c r="V69" s="87"/>
      <c r="W69" s="87"/>
      <c r="X69" s="87"/>
      <c r="Y69" s="87"/>
    </row>
    <row r="70" spans="2:25" s="116" customFormat="1" ht="12" customHeight="1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112"/>
      <c r="M70" s="113"/>
      <c r="N70" s="114" t="s">
        <v>208</v>
      </c>
      <c r="O70" s="115"/>
      <c r="P70" s="89"/>
      <c r="Q70" s="87"/>
      <c r="R70" s="87"/>
      <c r="S70" s="87"/>
      <c r="T70" s="87"/>
      <c r="U70" s="87"/>
      <c r="V70" s="87"/>
      <c r="W70" s="87"/>
      <c r="X70" s="87"/>
      <c r="Y70" s="87"/>
    </row>
    <row r="71" spans="2:25" s="68" customFormat="1" ht="12" customHeight="1">
      <c r="B71" s="117"/>
      <c r="C71" s="51"/>
      <c r="D71" s="117"/>
      <c r="E71" s="50"/>
      <c r="F71" s="117"/>
      <c r="G71" s="50"/>
      <c r="H71" s="117"/>
      <c r="I71" s="50"/>
      <c r="J71" s="117"/>
      <c r="K71" s="50"/>
      <c r="L71" s="118" t="s">
        <v>88</v>
      </c>
      <c r="M71" s="118"/>
      <c r="N71" s="118" t="s">
        <v>99</v>
      </c>
      <c r="O71" s="117"/>
      <c r="P71" s="51"/>
      <c r="Q71" s="117">
        <v>0</v>
      </c>
      <c r="R71" s="51"/>
      <c r="S71" s="117">
        <v>9330</v>
      </c>
      <c r="T71" s="51"/>
      <c r="U71" s="117">
        <v>343</v>
      </c>
      <c r="V71" s="51"/>
      <c r="W71" s="117">
        <v>409</v>
      </c>
      <c r="X71" s="51"/>
      <c r="Y71" s="117">
        <f>SUM(Q71:W71)</f>
        <v>10082</v>
      </c>
    </row>
    <row r="72" spans="2:25" s="68" customFormat="1" ht="12" customHeight="1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79" t="s">
        <v>91</v>
      </c>
      <c r="M72" s="79" t="s">
        <v>92</v>
      </c>
      <c r="N72" s="79"/>
      <c r="O72" s="107"/>
      <c r="P72" s="108"/>
      <c r="Q72" s="103">
        <f>Q73+Q74</f>
        <v>-3151</v>
      </c>
      <c r="R72" s="103"/>
      <c r="S72" s="103">
        <f>S73+S74</f>
        <v>-1345</v>
      </c>
      <c r="T72" s="103"/>
      <c r="U72" s="103">
        <f>U73+U74</f>
        <v>-2616</v>
      </c>
      <c r="V72" s="103"/>
      <c r="W72" s="103">
        <f>W73+W74</f>
        <v>-2039</v>
      </c>
      <c r="X72" s="103"/>
      <c r="Y72" s="103">
        <f>SUM(Q72:W72)</f>
        <v>-9151</v>
      </c>
    </row>
    <row r="73" spans="2:56" s="56" customFormat="1" ht="12" customHeight="1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112" t="s">
        <v>75</v>
      </c>
      <c r="M73" s="113"/>
      <c r="N73" s="114" t="s">
        <v>93</v>
      </c>
      <c r="O73" s="115"/>
      <c r="P73" s="89"/>
      <c r="Q73" s="87">
        <v>0</v>
      </c>
      <c r="R73" s="87"/>
      <c r="S73" s="87">
        <v>-1213</v>
      </c>
      <c r="T73" s="87"/>
      <c r="U73" s="87">
        <v>-1380</v>
      </c>
      <c r="V73" s="87"/>
      <c r="W73" s="87">
        <v>-1235</v>
      </c>
      <c r="X73" s="87"/>
      <c r="Y73" s="87">
        <f>SUM(Q73:W73)</f>
        <v>-3828</v>
      </c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</row>
    <row r="74" spans="2:25" s="93" customFormat="1" ht="12" customHeight="1">
      <c r="B74" s="91"/>
      <c r="C74" s="55"/>
      <c r="D74" s="91"/>
      <c r="E74" s="53"/>
      <c r="F74" s="91"/>
      <c r="G74" s="53"/>
      <c r="H74" s="91"/>
      <c r="I74" s="53"/>
      <c r="J74" s="91"/>
      <c r="K74" s="53"/>
      <c r="L74" s="92" t="s">
        <v>94</v>
      </c>
      <c r="M74" s="92"/>
      <c r="N74" s="92" t="s">
        <v>95</v>
      </c>
      <c r="O74" s="91"/>
      <c r="P74" s="55"/>
      <c r="Q74" s="91">
        <v>-3151</v>
      </c>
      <c r="R74" s="55"/>
      <c r="S74" s="91">
        <v>-132</v>
      </c>
      <c r="T74" s="55"/>
      <c r="U74" s="91">
        <v>-1236</v>
      </c>
      <c r="V74" s="55"/>
      <c r="W74" s="91">
        <v>-804</v>
      </c>
      <c r="X74" s="55"/>
      <c r="Y74" s="91">
        <f>SUM(Q74:W74)</f>
        <v>-5323</v>
      </c>
    </row>
    <row r="75" spans="2:25" s="68" customFormat="1" ht="12" customHeight="1">
      <c r="B75" s="103">
        <f>B76+B77+B78+B80+B82</f>
        <v>16287</v>
      </c>
      <c r="C75" s="103"/>
      <c r="D75" s="103">
        <f>D76+D77+D78+D80+D82</f>
        <v>14582</v>
      </c>
      <c r="E75" s="103"/>
      <c r="F75" s="103">
        <f>F76+F77+F78+F80+F82</f>
        <v>2109</v>
      </c>
      <c r="G75" s="103"/>
      <c r="H75" s="103">
        <f>H76+H77+H78+H80+H82</f>
        <v>696</v>
      </c>
      <c r="I75" s="103"/>
      <c r="J75" s="103">
        <f>J76+J77+J78+J80+J82</f>
        <v>13</v>
      </c>
      <c r="K75" s="103"/>
      <c r="L75" s="79" t="s">
        <v>32</v>
      </c>
      <c r="M75" s="79" t="s">
        <v>33</v>
      </c>
      <c r="N75" s="79"/>
      <c r="O75" s="107"/>
      <c r="P75" s="108"/>
      <c r="Q75" s="103">
        <f>Q76+Q77+Q78+Q80+Q82</f>
        <v>1465</v>
      </c>
      <c r="R75" s="103"/>
      <c r="S75" s="103">
        <f>S76+S77+S78+S80+S82</f>
        <v>529</v>
      </c>
      <c r="T75" s="103"/>
      <c r="U75" s="103">
        <f>U76+U77+U78+U80+U82</f>
        <v>556</v>
      </c>
      <c r="V75" s="103"/>
      <c r="W75" s="103">
        <f>W76+W77+W78+W80+W82</f>
        <v>4482</v>
      </c>
      <c r="X75" s="103"/>
      <c r="Y75" s="103">
        <f>Y76+Y77+Y78+Y80+Y82</f>
        <v>5919</v>
      </c>
    </row>
    <row r="76" spans="2:25" s="93" customFormat="1" ht="12" customHeight="1">
      <c r="B76" s="55">
        <v>16271</v>
      </c>
      <c r="C76" s="87"/>
      <c r="D76" s="87">
        <v>14578</v>
      </c>
      <c r="E76" s="87"/>
      <c r="F76" s="87">
        <v>2108</v>
      </c>
      <c r="G76" s="87"/>
      <c r="H76" s="87">
        <v>685</v>
      </c>
      <c r="I76" s="87"/>
      <c r="J76" s="87">
        <v>13</v>
      </c>
      <c r="K76" s="87"/>
      <c r="L76" s="112" t="s">
        <v>100</v>
      </c>
      <c r="M76" s="113"/>
      <c r="N76" s="114" t="s">
        <v>101</v>
      </c>
      <c r="O76" s="115"/>
      <c r="P76" s="89"/>
      <c r="Q76" s="87">
        <v>1465</v>
      </c>
      <c r="R76" s="87"/>
      <c r="S76" s="87">
        <v>350</v>
      </c>
      <c r="T76" s="87"/>
      <c r="U76" s="87">
        <v>484</v>
      </c>
      <c r="V76" s="87"/>
      <c r="W76" s="87">
        <v>904</v>
      </c>
      <c r="X76" s="87"/>
      <c r="Y76" s="55">
        <v>2090</v>
      </c>
    </row>
    <row r="77" spans="2:25" s="93" customFormat="1" ht="12" customHeight="1">
      <c r="B77" s="87">
        <f>SUM(D77:J77)</f>
        <v>0</v>
      </c>
      <c r="C77" s="87"/>
      <c r="D77" s="87">
        <v>0</v>
      </c>
      <c r="E77" s="87"/>
      <c r="F77" s="87">
        <v>0</v>
      </c>
      <c r="G77" s="87"/>
      <c r="H77" s="87">
        <v>0</v>
      </c>
      <c r="I77" s="87"/>
      <c r="J77" s="87">
        <v>0</v>
      </c>
      <c r="K77" s="87"/>
      <c r="L77" s="112" t="s">
        <v>102</v>
      </c>
      <c r="M77" s="113"/>
      <c r="N77" s="114" t="s">
        <v>103</v>
      </c>
      <c r="O77" s="115"/>
      <c r="P77" s="89"/>
      <c r="Q77" s="87">
        <v>0</v>
      </c>
      <c r="R77" s="87"/>
      <c r="S77" s="87">
        <v>158</v>
      </c>
      <c r="T77" s="87"/>
      <c r="U77" s="87">
        <v>67</v>
      </c>
      <c r="V77" s="87"/>
      <c r="W77" s="87">
        <v>3381</v>
      </c>
      <c r="X77" s="87"/>
      <c r="Y77" s="87">
        <f>SUM(Q77:W77)</f>
        <v>3606</v>
      </c>
    </row>
    <row r="78" spans="2:25" s="93" customFormat="1" ht="12" customHeight="1">
      <c r="B78" s="87">
        <f>SUM(D78:J78)</f>
        <v>0</v>
      </c>
      <c r="C78" s="87"/>
      <c r="D78" s="87">
        <v>0</v>
      </c>
      <c r="E78" s="87"/>
      <c r="F78" s="87">
        <v>0</v>
      </c>
      <c r="G78" s="87"/>
      <c r="H78" s="87">
        <v>0</v>
      </c>
      <c r="I78" s="87"/>
      <c r="J78" s="87">
        <v>0</v>
      </c>
      <c r="K78" s="87"/>
      <c r="L78" s="112" t="s">
        <v>104</v>
      </c>
      <c r="M78" s="114"/>
      <c r="N78" s="114" t="s">
        <v>105</v>
      </c>
      <c r="O78" s="115"/>
      <c r="P78" s="89"/>
      <c r="Q78" s="87">
        <v>0</v>
      </c>
      <c r="R78" s="87"/>
      <c r="S78" s="87">
        <v>0</v>
      </c>
      <c r="T78" s="87"/>
      <c r="U78" s="87">
        <v>0</v>
      </c>
      <c r="V78" s="87"/>
      <c r="W78" s="87">
        <v>0</v>
      </c>
      <c r="X78" s="87"/>
      <c r="Y78" s="87">
        <f>SUM(Q78:W78)</f>
        <v>0</v>
      </c>
    </row>
    <row r="79" spans="2:25" s="93" customFormat="1" ht="12" customHeight="1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119"/>
      <c r="M79" s="120"/>
      <c r="N79" s="120" t="s">
        <v>106</v>
      </c>
      <c r="O79" s="115"/>
      <c r="P79" s="89"/>
      <c r="Q79" s="87"/>
      <c r="R79" s="87"/>
      <c r="S79" s="87"/>
      <c r="T79" s="87"/>
      <c r="U79" s="87"/>
      <c r="V79" s="87"/>
      <c r="W79" s="87"/>
      <c r="X79" s="87"/>
      <c r="Y79" s="87"/>
    </row>
    <row r="80" spans="2:25" s="93" customFormat="1" ht="12" customHeight="1">
      <c r="B80" s="87">
        <f>SUM(D80:J80)</f>
        <v>0</v>
      </c>
      <c r="C80" s="87"/>
      <c r="D80" s="87">
        <v>0</v>
      </c>
      <c r="E80" s="87"/>
      <c r="F80" s="87">
        <v>0</v>
      </c>
      <c r="G80" s="87"/>
      <c r="H80" s="87">
        <v>0</v>
      </c>
      <c r="I80" s="87"/>
      <c r="J80" s="87">
        <v>0</v>
      </c>
      <c r="K80" s="87"/>
      <c r="L80" s="112" t="s">
        <v>107</v>
      </c>
      <c r="M80" s="114"/>
      <c r="N80" s="114" t="s">
        <v>108</v>
      </c>
      <c r="O80" s="115"/>
      <c r="P80" s="89"/>
      <c r="Q80" s="87">
        <v>0</v>
      </c>
      <c r="R80" s="87"/>
      <c r="S80" s="87">
        <v>0</v>
      </c>
      <c r="T80" s="87"/>
      <c r="U80" s="87">
        <v>0</v>
      </c>
      <c r="V80" s="87"/>
      <c r="W80" s="87">
        <v>0</v>
      </c>
      <c r="X80" s="87"/>
      <c r="Y80" s="87">
        <f>SUM(Q80:W80)</f>
        <v>0</v>
      </c>
    </row>
    <row r="81" spans="2:25" s="93" customFormat="1" ht="12" customHeight="1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119"/>
      <c r="M81" s="120"/>
      <c r="N81" s="120" t="s">
        <v>109</v>
      </c>
      <c r="O81" s="115"/>
      <c r="P81" s="89"/>
      <c r="Q81" s="87"/>
      <c r="R81" s="87"/>
      <c r="S81" s="87"/>
      <c r="T81" s="87"/>
      <c r="U81" s="87"/>
      <c r="V81" s="87"/>
      <c r="W81" s="87"/>
      <c r="X81" s="87"/>
      <c r="Y81" s="87"/>
    </row>
    <row r="82" spans="2:25" s="93" customFormat="1" ht="12" customHeight="1">
      <c r="B82" s="87">
        <f>SUM(D82:J82)</f>
        <v>16</v>
      </c>
      <c r="C82" s="87"/>
      <c r="D82" s="87">
        <v>4</v>
      </c>
      <c r="E82" s="87"/>
      <c r="F82" s="87">
        <v>1</v>
      </c>
      <c r="G82" s="87"/>
      <c r="H82" s="87">
        <v>11</v>
      </c>
      <c r="I82" s="87"/>
      <c r="J82" s="87">
        <v>0</v>
      </c>
      <c r="K82" s="87"/>
      <c r="L82" s="112" t="s">
        <v>110</v>
      </c>
      <c r="M82" s="114"/>
      <c r="N82" s="114" t="s">
        <v>111</v>
      </c>
      <c r="O82" s="115"/>
      <c r="P82" s="89"/>
      <c r="Q82" s="87">
        <v>0</v>
      </c>
      <c r="R82" s="87"/>
      <c r="S82" s="87">
        <v>21</v>
      </c>
      <c r="T82" s="87"/>
      <c r="U82" s="87">
        <v>5</v>
      </c>
      <c r="V82" s="87"/>
      <c r="W82" s="87">
        <v>197</v>
      </c>
      <c r="X82" s="87"/>
      <c r="Y82" s="87">
        <f>SUM(Q82:W82)</f>
        <v>223</v>
      </c>
    </row>
    <row r="83" spans="2:25" s="124" customFormat="1" ht="12" customHeight="1">
      <c r="B83" s="61">
        <f>SUM(D83:J83)</f>
        <v>107744</v>
      </c>
      <c r="C83" s="98"/>
      <c r="D83" s="98">
        <f>W59+W61+W72+W75-D75</f>
        <v>37994</v>
      </c>
      <c r="E83" s="98"/>
      <c r="F83" s="98">
        <f>U59+U61+U72+U75-F75</f>
        <v>49566</v>
      </c>
      <c r="G83" s="98"/>
      <c r="H83" s="98">
        <f>S59+S61+S72+S75-H75</f>
        <v>21608</v>
      </c>
      <c r="I83" s="98"/>
      <c r="J83" s="98">
        <f>Q59+Q61+Q72+Q75-J75</f>
        <v>-1424</v>
      </c>
      <c r="K83" s="98"/>
      <c r="L83" s="121" t="s">
        <v>214</v>
      </c>
      <c r="M83" s="121" t="s">
        <v>196</v>
      </c>
      <c r="N83" s="122"/>
      <c r="O83" s="123"/>
      <c r="P83" s="102"/>
      <c r="Q83" s="98"/>
      <c r="R83" s="98"/>
      <c r="S83" s="98"/>
      <c r="T83" s="98"/>
      <c r="U83" s="98"/>
      <c r="V83" s="98"/>
      <c r="W83" s="98"/>
      <c r="X83" s="98"/>
      <c r="Y83" s="98"/>
    </row>
    <row r="84" spans="2:56" s="67" customFormat="1" ht="12" customHeight="1" thickBot="1">
      <c r="B84" s="63">
        <f>SUM(D84:J84)</f>
        <v>93194</v>
      </c>
      <c r="C84" s="64"/>
      <c r="D84" s="63">
        <f>W60+W61+W72+W75-D75</f>
        <v>33062</v>
      </c>
      <c r="E84" s="64"/>
      <c r="F84" s="63">
        <f>U60+U61+U72+U75-F75</f>
        <v>44343</v>
      </c>
      <c r="G84" s="64"/>
      <c r="H84" s="63">
        <f>S60+S61+S72+S75-H75</f>
        <v>17488</v>
      </c>
      <c r="I84" s="64"/>
      <c r="J84" s="63">
        <f>Q60+Q61+Q72+Q75-J75</f>
        <v>-1699</v>
      </c>
      <c r="K84" s="64"/>
      <c r="L84" s="65" t="s">
        <v>198</v>
      </c>
      <c r="M84" s="65" t="s">
        <v>197</v>
      </c>
      <c r="N84" s="65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</row>
    <row r="85" spans="2:25" s="68" customFormat="1" ht="21" customHeight="1">
      <c r="B85" s="15" t="s">
        <v>25</v>
      </c>
      <c r="C85" s="15"/>
      <c r="D85" s="17"/>
      <c r="E85" s="18"/>
      <c r="F85" s="18"/>
      <c r="G85" s="18"/>
      <c r="H85" s="18"/>
      <c r="I85" s="18"/>
      <c r="J85" s="18"/>
      <c r="K85" s="18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2:25" s="68" customFormat="1" ht="3.75" customHeight="1">
      <c r="B86" s="20"/>
      <c r="C86" s="20"/>
      <c r="D86" s="20"/>
      <c r="E86" s="20"/>
      <c r="F86" s="20"/>
      <c r="G86" s="20"/>
      <c r="H86" s="20"/>
      <c r="I86" s="20"/>
      <c r="J86" s="20"/>
      <c r="K86" s="21"/>
      <c r="L86" s="22"/>
      <c r="M86" s="23"/>
      <c r="N86" s="24"/>
      <c r="O86" s="24"/>
      <c r="P86" s="25"/>
      <c r="Q86" s="20"/>
      <c r="R86" s="20"/>
      <c r="S86" s="20"/>
      <c r="T86" s="20"/>
      <c r="U86" s="20"/>
      <c r="V86" s="20"/>
      <c r="W86" s="20"/>
      <c r="X86" s="20"/>
      <c r="Y86" s="20"/>
    </row>
    <row r="87" spans="2:25" s="68" customFormat="1" ht="12.75">
      <c r="B87" s="26" t="s">
        <v>7</v>
      </c>
      <c r="C87" s="27"/>
      <c r="D87" s="27"/>
      <c r="E87" s="27"/>
      <c r="F87" s="27"/>
      <c r="G87" s="27"/>
      <c r="H87" s="27"/>
      <c r="I87" s="27"/>
      <c r="J87" s="27"/>
      <c r="K87" s="21"/>
      <c r="L87" s="28" t="s">
        <v>6</v>
      </c>
      <c r="M87" s="29"/>
      <c r="N87" s="30" t="s">
        <v>72</v>
      </c>
      <c r="O87" s="30"/>
      <c r="P87" s="31"/>
      <c r="Q87" s="26" t="s">
        <v>16</v>
      </c>
      <c r="R87" s="27"/>
      <c r="S87" s="27"/>
      <c r="T87" s="27"/>
      <c r="U87" s="27"/>
      <c r="V87" s="27"/>
      <c r="W87" s="27"/>
      <c r="X87" s="27"/>
      <c r="Y87" s="26"/>
    </row>
    <row r="88" spans="2:25" s="68" customFormat="1" ht="2.25" customHeight="1">
      <c r="B88" s="32"/>
      <c r="C88" s="32"/>
      <c r="D88" s="32"/>
      <c r="E88" s="32"/>
      <c r="F88" s="32"/>
      <c r="G88" s="32"/>
      <c r="H88" s="32"/>
      <c r="I88" s="32"/>
      <c r="J88" s="32"/>
      <c r="K88" s="33"/>
      <c r="L88" s="27"/>
      <c r="M88" s="32"/>
      <c r="N88" s="27"/>
      <c r="O88" s="27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2:25" s="68" customFormat="1" ht="12.75">
      <c r="B89" s="34" t="s">
        <v>8</v>
      </c>
      <c r="C89" s="21"/>
      <c r="D89" s="35" t="s">
        <v>180</v>
      </c>
      <c r="E89" s="21"/>
      <c r="F89" s="35" t="s">
        <v>181</v>
      </c>
      <c r="G89" s="21"/>
      <c r="H89" s="35" t="s">
        <v>182</v>
      </c>
      <c r="I89" s="21"/>
      <c r="J89" s="35" t="s">
        <v>183</v>
      </c>
      <c r="K89" s="21"/>
      <c r="L89" s="34"/>
      <c r="M89" s="36"/>
      <c r="N89" s="34" t="s">
        <v>73</v>
      </c>
      <c r="O89" s="34"/>
      <c r="P89" s="31"/>
      <c r="Q89" s="35" t="s">
        <v>183</v>
      </c>
      <c r="R89" s="21"/>
      <c r="S89" s="35" t="s">
        <v>182</v>
      </c>
      <c r="T89" s="21"/>
      <c r="U89" s="35" t="s">
        <v>181</v>
      </c>
      <c r="V89" s="21"/>
      <c r="W89" s="35" t="s">
        <v>180</v>
      </c>
      <c r="X89" s="21"/>
      <c r="Y89" s="34" t="s">
        <v>8</v>
      </c>
    </row>
    <row r="90" spans="2:25" s="68" customFormat="1" ht="2.25" customHeight="1">
      <c r="B90" s="36"/>
      <c r="C90" s="21"/>
      <c r="D90" s="21"/>
      <c r="E90" s="21"/>
      <c r="F90" s="21"/>
      <c r="G90" s="21"/>
      <c r="H90" s="21"/>
      <c r="I90" s="21"/>
      <c r="J90" s="21"/>
      <c r="K90" s="21"/>
      <c r="L90" s="34"/>
      <c r="M90" s="36"/>
      <c r="N90" s="34"/>
      <c r="O90" s="34"/>
      <c r="P90" s="37"/>
      <c r="Q90" s="21"/>
      <c r="R90" s="21"/>
      <c r="S90" s="21"/>
      <c r="T90" s="21"/>
      <c r="U90" s="21"/>
      <c r="V90" s="21"/>
      <c r="W90" s="21"/>
      <c r="X90" s="21"/>
      <c r="Y90" s="36"/>
    </row>
    <row r="91" spans="2:25" s="68" customFormat="1" ht="12.75">
      <c r="B91" s="38" t="s">
        <v>9</v>
      </c>
      <c r="C91" s="21"/>
      <c r="D91" s="39" t="s">
        <v>9</v>
      </c>
      <c r="E91" s="40"/>
      <c r="F91" s="39" t="s">
        <v>187</v>
      </c>
      <c r="G91" s="21"/>
      <c r="H91" s="41" t="s">
        <v>190</v>
      </c>
      <c r="I91" s="21"/>
      <c r="J91" s="35" t="s">
        <v>193</v>
      </c>
      <c r="K91" s="21"/>
      <c r="L91" s="34"/>
      <c r="M91" s="36"/>
      <c r="N91" s="34"/>
      <c r="O91" s="34"/>
      <c r="P91" s="37"/>
      <c r="Q91" s="35" t="s">
        <v>193</v>
      </c>
      <c r="R91" s="21"/>
      <c r="S91" s="41" t="s">
        <v>190</v>
      </c>
      <c r="T91" s="40"/>
      <c r="U91" s="39" t="s">
        <v>187</v>
      </c>
      <c r="V91" s="21"/>
      <c r="W91" s="39" t="s">
        <v>9</v>
      </c>
      <c r="X91" s="21"/>
      <c r="Y91" s="38" t="s">
        <v>9</v>
      </c>
    </row>
    <row r="92" spans="2:25" s="68" customFormat="1" ht="12.75">
      <c r="B92" s="42" t="s">
        <v>195</v>
      </c>
      <c r="C92" s="40"/>
      <c r="D92" s="39" t="s">
        <v>186</v>
      </c>
      <c r="E92" s="40"/>
      <c r="F92" s="39" t="s">
        <v>188</v>
      </c>
      <c r="G92" s="40"/>
      <c r="H92" s="41" t="s">
        <v>191</v>
      </c>
      <c r="I92" s="21"/>
      <c r="J92" s="39" t="s">
        <v>213</v>
      </c>
      <c r="K92" s="21"/>
      <c r="L92" s="30"/>
      <c r="M92" s="43"/>
      <c r="N92" s="30"/>
      <c r="O92" s="30"/>
      <c r="P92" s="44"/>
      <c r="Q92" s="39" t="s">
        <v>213</v>
      </c>
      <c r="R92" s="40"/>
      <c r="S92" s="39" t="s">
        <v>191</v>
      </c>
      <c r="T92" s="40"/>
      <c r="U92" s="39" t="s">
        <v>188</v>
      </c>
      <c r="V92" s="40"/>
      <c r="W92" s="39" t="s">
        <v>186</v>
      </c>
      <c r="X92" s="21"/>
      <c r="Y92" s="42" t="s">
        <v>195</v>
      </c>
    </row>
    <row r="93" spans="2:25" s="68" customFormat="1" ht="12" customHeight="1">
      <c r="B93" s="42" t="s">
        <v>194</v>
      </c>
      <c r="C93" s="40"/>
      <c r="D93" s="39" t="s">
        <v>184</v>
      </c>
      <c r="E93" s="40"/>
      <c r="F93" s="39" t="s">
        <v>189</v>
      </c>
      <c r="G93" s="40"/>
      <c r="H93" s="41" t="s">
        <v>185</v>
      </c>
      <c r="I93" s="21"/>
      <c r="J93" s="39" t="s">
        <v>192</v>
      </c>
      <c r="K93" s="21"/>
      <c r="L93" s="30"/>
      <c r="M93" s="43"/>
      <c r="N93" s="30"/>
      <c r="O93" s="30"/>
      <c r="P93" s="44"/>
      <c r="Q93" s="39" t="s">
        <v>192</v>
      </c>
      <c r="R93" s="40"/>
      <c r="S93" s="39" t="s">
        <v>185</v>
      </c>
      <c r="T93" s="40"/>
      <c r="U93" s="39" t="s">
        <v>189</v>
      </c>
      <c r="V93" s="40"/>
      <c r="W93" s="39" t="s">
        <v>184</v>
      </c>
      <c r="X93" s="21"/>
      <c r="Y93" s="42" t="s">
        <v>194</v>
      </c>
    </row>
    <row r="94" spans="2:25" s="68" customFormat="1" ht="2.25" customHeight="1">
      <c r="B94" s="45"/>
      <c r="C94" s="46"/>
      <c r="D94" s="47"/>
      <c r="E94" s="46"/>
      <c r="F94" s="47"/>
      <c r="G94" s="46"/>
      <c r="H94" s="47"/>
      <c r="I94" s="46"/>
      <c r="J94" s="47"/>
      <c r="K94" s="46"/>
      <c r="L94" s="48"/>
      <c r="M94" s="48"/>
      <c r="N94" s="48"/>
      <c r="O94" s="48"/>
      <c r="P94" s="48"/>
      <c r="Q94" s="45"/>
      <c r="R94" s="46"/>
      <c r="S94" s="47"/>
      <c r="T94" s="46"/>
      <c r="U94" s="47"/>
      <c r="V94" s="46"/>
      <c r="W94" s="47"/>
      <c r="X94" s="46"/>
      <c r="Y94" s="47"/>
    </row>
    <row r="95" spans="2:25" s="25" customFormat="1" ht="12" customHeight="1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11" t="s">
        <v>214</v>
      </c>
      <c r="M95" s="111" t="s">
        <v>196</v>
      </c>
      <c r="N95" s="105"/>
      <c r="O95" s="107"/>
      <c r="P95" s="108"/>
      <c r="Q95" s="103">
        <f>J83</f>
        <v>-1424</v>
      </c>
      <c r="R95" s="103"/>
      <c r="S95" s="103">
        <f>H83</f>
        <v>21608</v>
      </c>
      <c r="T95" s="103"/>
      <c r="U95" s="103">
        <f>F83</f>
        <v>49566</v>
      </c>
      <c r="V95" s="103"/>
      <c r="W95" s="103">
        <f>D83</f>
        <v>37994</v>
      </c>
      <c r="X95" s="103"/>
      <c r="Y95" s="103">
        <f>SUM(Q95:W95)</f>
        <v>107744</v>
      </c>
    </row>
    <row r="96" spans="2:25" s="77" customFormat="1" ht="12" customHeight="1">
      <c r="B96" s="72"/>
      <c r="C96" s="73"/>
      <c r="D96" s="72"/>
      <c r="E96" s="74"/>
      <c r="F96" s="72"/>
      <c r="G96" s="74"/>
      <c r="H96" s="72"/>
      <c r="I96" s="74"/>
      <c r="J96" s="72"/>
      <c r="K96" s="74"/>
      <c r="L96" s="76" t="s">
        <v>198</v>
      </c>
      <c r="M96" s="76" t="s">
        <v>197</v>
      </c>
      <c r="N96" s="109"/>
      <c r="O96" s="72"/>
      <c r="P96" s="73"/>
      <c r="Q96" s="72">
        <f>J84</f>
        <v>-1699</v>
      </c>
      <c r="R96" s="73"/>
      <c r="S96" s="72">
        <f>H84</f>
        <v>17488</v>
      </c>
      <c r="T96" s="73"/>
      <c r="U96" s="72">
        <f>F84</f>
        <v>44343</v>
      </c>
      <c r="V96" s="73"/>
      <c r="W96" s="72">
        <f>D84</f>
        <v>33062</v>
      </c>
      <c r="X96" s="73"/>
      <c r="Y96" s="72">
        <f>SUM(Q96:W96)</f>
        <v>93194</v>
      </c>
    </row>
    <row r="97" spans="2:25" s="37" customFormat="1" ht="12" customHeight="1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79" t="s">
        <v>34</v>
      </c>
      <c r="M97" s="79" t="s">
        <v>112</v>
      </c>
      <c r="N97" s="79"/>
      <c r="O97" s="107"/>
      <c r="P97" s="108"/>
      <c r="Q97" s="103">
        <f>Q99+Q100</f>
        <v>0</v>
      </c>
      <c r="R97" s="103"/>
      <c r="S97" s="103">
        <f>S99+S100</f>
        <v>7431</v>
      </c>
      <c r="T97" s="103"/>
      <c r="U97" s="103">
        <f>U99+U100</f>
        <v>20768</v>
      </c>
      <c r="V97" s="103"/>
      <c r="W97" s="103">
        <f>W99+W100</f>
        <v>71873</v>
      </c>
      <c r="X97" s="103"/>
      <c r="Y97" s="103">
        <f>SUM(Q97:W97)</f>
        <v>100072</v>
      </c>
    </row>
    <row r="98" spans="2:25" s="37" customFormat="1" ht="12" customHeight="1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79"/>
      <c r="M98" s="110" t="s">
        <v>113</v>
      </c>
      <c r="N98" s="110"/>
      <c r="O98" s="107"/>
      <c r="P98" s="108"/>
      <c r="Q98" s="103"/>
      <c r="R98" s="103"/>
      <c r="S98" s="103"/>
      <c r="T98" s="103"/>
      <c r="U98" s="103"/>
      <c r="V98" s="103"/>
      <c r="W98" s="103"/>
      <c r="X98" s="103"/>
      <c r="Y98" s="103"/>
    </row>
    <row r="99" spans="2:25" s="54" customFormat="1" ht="12" customHeight="1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8" t="s">
        <v>209</v>
      </c>
      <c r="M99" s="125"/>
      <c r="N99" s="125" t="s">
        <v>210</v>
      </c>
      <c r="O99" s="115"/>
      <c r="P99" s="89"/>
      <c r="Q99" s="87">
        <v>0</v>
      </c>
      <c r="R99" s="87"/>
      <c r="S99" s="87">
        <v>5426</v>
      </c>
      <c r="T99" s="87"/>
      <c r="U99" s="87">
        <v>19498</v>
      </c>
      <c r="V99" s="87"/>
      <c r="W99" s="87">
        <v>71592</v>
      </c>
      <c r="X99" s="87"/>
      <c r="Y99" s="87">
        <f>SUM(Q99:W99)</f>
        <v>96516</v>
      </c>
    </row>
    <row r="100" spans="2:25" s="93" customFormat="1" ht="12" customHeight="1">
      <c r="B100" s="91"/>
      <c r="C100" s="55"/>
      <c r="D100" s="91"/>
      <c r="E100" s="53"/>
      <c r="F100" s="91"/>
      <c r="G100" s="53"/>
      <c r="H100" s="91"/>
      <c r="I100" s="53"/>
      <c r="J100" s="91"/>
      <c r="K100" s="53"/>
      <c r="L100" s="92" t="s">
        <v>211</v>
      </c>
      <c r="M100" s="92"/>
      <c r="N100" s="92" t="s">
        <v>212</v>
      </c>
      <c r="O100" s="91"/>
      <c r="P100" s="55"/>
      <c r="Q100" s="91">
        <v>0</v>
      </c>
      <c r="R100" s="55"/>
      <c r="S100" s="91">
        <v>2005</v>
      </c>
      <c r="T100" s="55"/>
      <c r="U100" s="91">
        <v>1270</v>
      </c>
      <c r="V100" s="55"/>
      <c r="W100" s="91">
        <v>281</v>
      </c>
      <c r="X100" s="55"/>
      <c r="Y100" s="91">
        <f>SUM(Q100:W100)</f>
        <v>3556</v>
      </c>
    </row>
    <row r="101" spans="2:25" s="44" customFormat="1" ht="12" customHeight="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79" t="s">
        <v>35</v>
      </c>
      <c r="M101" s="79" t="s">
        <v>36</v>
      </c>
      <c r="N101" s="79"/>
      <c r="O101" s="107"/>
      <c r="P101" s="108"/>
      <c r="Q101" s="103">
        <f>Q102+Q103</f>
        <v>107231</v>
      </c>
      <c r="R101" s="103"/>
      <c r="S101" s="103">
        <f>S102+S103</f>
        <v>286</v>
      </c>
      <c r="T101" s="103"/>
      <c r="U101" s="103">
        <f>U102+U103</f>
        <v>372</v>
      </c>
      <c r="V101" s="103"/>
      <c r="W101" s="103">
        <f>W102+W103</f>
        <v>9558</v>
      </c>
      <c r="X101" s="103"/>
      <c r="Y101" s="103">
        <f>SUM(Q101:W101)</f>
        <v>117447</v>
      </c>
    </row>
    <row r="102" spans="2:25" s="126" customFormat="1" ht="12" customHeight="1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114" t="s">
        <v>114</v>
      </c>
      <c r="M102" s="114"/>
      <c r="N102" s="114" t="s">
        <v>115</v>
      </c>
      <c r="O102" s="115"/>
      <c r="P102" s="89"/>
      <c r="Q102" s="87">
        <v>107170</v>
      </c>
      <c r="R102" s="87"/>
      <c r="S102" s="87">
        <v>0</v>
      </c>
      <c r="T102" s="87"/>
      <c r="U102" s="87">
        <v>0</v>
      </c>
      <c r="V102" s="87"/>
      <c r="W102" s="87">
        <v>2888</v>
      </c>
      <c r="X102" s="87"/>
      <c r="Y102" s="87">
        <f>SUM(Q102:W102)</f>
        <v>110058</v>
      </c>
    </row>
    <row r="103" spans="2:25" s="93" customFormat="1" ht="12" customHeight="1">
      <c r="B103" s="91"/>
      <c r="C103" s="55"/>
      <c r="D103" s="91"/>
      <c r="E103" s="53"/>
      <c r="F103" s="91"/>
      <c r="G103" s="53"/>
      <c r="H103" s="91"/>
      <c r="I103" s="53"/>
      <c r="J103" s="91"/>
      <c r="K103" s="53"/>
      <c r="L103" s="92" t="s">
        <v>116</v>
      </c>
      <c r="M103" s="92"/>
      <c r="N103" s="92" t="s">
        <v>117</v>
      </c>
      <c r="O103" s="91"/>
      <c r="P103" s="55"/>
      <c r="Q103" s="91">
        <v>61</v>
      </c>
      <c r="R103" s="55"/>
      <c r="S103" s="91">
        <v>286</v>
      </c>
      <c r="T103" s="55"/>
      <c r="U103" s="91">
        <v>372</v>
      </c>
      <c r="V103" s="55"/>
      <c r="W103" s="91">
        <v>6670</v>
      </c>
      <c r="X103" s="55"/>
      <c r="Y103" s="91">
        <f>SUM(Q103:W103)</f>
        <v>7389</v>
      </c>
    </row>
    <row r="104" spans="2:25" s="68" customFormat="1" ht="12" customHeight="1">
      <c r="B104" s="103">
        <f>SUM(D104:J104)</f>
        <v>105530</v>
      </c>
      <c r="C104" s="103"/>
      <c r="D104" s="103">
        <f>D106+D108+D110</f>
        <v>9796</v>
      </c>
      <c r="E104" s="103"/>
      <c r="F104" s="103">
        <f>F106+F108+F110</f>
        <v>1963</v>
      </c>
      <c r="G104" s="103"/>
      <c r="H104" s="103">
        <f>H106+H108+H110</f>
        <v>514</v>
      </c>
      <c r="I104" s="103"/>
      <c r="J104" s="103">
        <f>J106+J108+J110</f>
        <v>93257</v>
      </c>
      <c r="K104" s="103"/>
      <c r="L104" s="79" t="s">
        <v>37</v>
      </c>
      <c r="M104" s="79" t="s">
        <v>118</v>
      </c>
      <c r="N104" s="79"/>
      <c r="O104" s="107"/>
      <c r="P104" s="108"/>
      <c r="Q104" s="103"/>
      <c r="R104" s="103"/>
      <c r="S104" s="103"/>
      <c r="T104" s="103"/>
      <c r="U104" s="103"/>
      <c r="V104" s="103"/>
      <c r="W104" s="103"/>
      <c r="X104" s="103"/>
      <c r="Y104" s="103"/>
    </row>
    <row r="105" spans="2:25" s="68" customFormat="1" ht="12" customHeight="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10"/>
      <c r="M105" s="110" t="s">
        <v>119</v>
      </c>
      <c r="N105" s="110"/>
      <c r="O105" s="107"/>
      <c r="P105" s="108"/>
      <c r="Q105" s="103"/>
      <c r="R105" s="103"/>
      <c r="S105" s="103"/>
      <c r="T105" s="103"/>
      <c r="U105" s="103"/>
      <c r="V105" s="103"/>
      <c r="W105" s="103"/>
      <c r="X105" s="103"/>
      <c r="Y105" s="103"/>
    </row>
    <row r="106" spans="2:25" s="93" customFormat="1" ht="12" customHeight="1">
      <c r="B106" s="87">
        <f>SUM(D106:J106)</f>
        <v>91658</v>
      </c>
      <c r="C106" s="87"/>
      <c r="D106" s="87">
        <v>1325</v>
      </c>
      <c r="E106" s="87"/>
      <c r="F106" s="87">
        <v>0</v>
      </c>
      <c r="G106" s="87"/>
      <c r="H106" s="87">
        <v>0</v>
      </c>
      <c r="I106" s="87"/>
      <c r="J106" s="87">
        <v>90333</v>
      </c>
      <c r="K106" s="87"/>
      <c r="L106" s="114" t="s">
        <v>120</v>
      </c>
      <c r="M106" s="113"/>
      <c r="N106" s="114" t="s">
        <v>121</v>
      </c>
      <c r="O106" s="115"/>
      <c r="P106" s="89"/>
      <c r="Q106" s="87"/>
      <c r="R106" s="87"/>
      <c r="S106" s="87"/>
      <c r="T106" s="87"/>
      <c r="U106" s="87"/>
      <c r="V106" s="87"/>
      <c r="W106" s="87"/>
      <c r="X106" s="87"/>
      <c r="Y106" s="87"/>
    </row>
    <row r="107" spans="2:25" s="93" customFormat="1" ht="12" customHeight="1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120"/>
      <c r="M107" s="127"/>
      <c r="N107" s="120" t="s">
        <v>122</v>
      </c>
      <c r="O107" s="115"/>
      <c r="P107" s="89"/>
      <c r="Q107" s="87"/>
      <c r="R107" s="87"/>
      <c r="S107" s="87"/>
      <c r="T107" s="87"/>
      <c r="U107" s="87"/>
      <c r="V107" s="87"/>
      <c r="W107" s="87"/>
      <c r="X107" s="87"/>
      <c r="Y107" s="87"/>
    </row>
    <row r="108" spans="2:25" s="93" customFormat="1" ht="12" customHeight="1">
      <c r="B108" s="87">
        <f>SUM(D108:J108)</f>
        <v>8229</v>
      </c>
      <c r="C108" s="87"/>
      <c r="D108" s="87">
        <v>7510</v>
      </c>
      <c r="E108" s="87"/>
      <c r="F108" s="87">
        <v>372</v>
      </c>
      <c r="G108" s="87"/>
      <c r="H108" s="87">
        <v>286</v>
      </c>
      <c r="I108" s="87"/>
      <c r="J108" s="87">
        <v>61</v>
      </c>
      <c r="K108" s="87"/>
      <c r="L108" s="114" t="s">
        <v>123</v>
      </c>
      <c r="M108" s="114"/>
      <c r="N108" s="114" t="s">
        <v>124</v>
      </c>
      <c r="O108" s="115"/>
      <c r="P108" s="89"/>
      <c r="Q108" s="87"/>
      <c r="R108" s="87"/>
      <c r="S108" s="87"/>
      <c r="T108" s="87"/>
      <c r="U108" s="87"/>
      <c r="V108" s="87"/>
      <c r="W108" s="87"/>
      <c r="X108" s="87"/>
      <c r="Y108" s="87"/>
    </row>
    <row r="109" spans="2:25" s="93" customFormat="1" ht="12" customHeight="1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114"/>
      <c r="M109" s="114"/>
      <c r="N109" s="120" t="s">
        <v>96</v>
      </c>
      <c r="O109" s="115"/>
      <c r="P109" s="89"/>
      <c r="Q109" s="87"/>
      <c r="R109" s="87"/>
      <c r="S109" s="87"/>
      <c r="T109" s="87"/>
      <c r="U109" s="87"/>
      <c r="V109" s="87"/>
      <c r="W109" s="87"/>
      <c r="X109" s="87"/>
      <c r="Y109" s="87"/>
    </row>
    <row r="110" spans="2:25" s="93" customFormat="1" ht="12" customHeight="1">
      <c r="B110" s="87">
        <f>SUM(D110:J110)</f>
        <v>5643</v>
      </c>
      <c r="C110" s="87"/>
      <c r="D110" s="87">
        <v>961</v>
      </c>
      <c r="E110" s="87"/>
      <c r="F110" s="87">
        <v>1591</v>
      </c>
      <c r="G110" s="87"/>
      <c r="H110" s="87">
        <v>228</v>
      </c>
      <c r="I110" s="87"/>
      <c r="J110" s="87">
        <v>2863</v>
      </c>
      <c r="K110" s="87"/>
      <c r="L110" s="114" t="s">
        <v>125</v>
      </c>
      <c r="M110" s="113"/>
      <c r="N110" s="114" t="s">
        <v>126</v>
      </c>
      <c r="O110" s="115"/>
      <c r="P110" s="89"/>
      <c r="Q110" s="87"/>
      <c r="R110" s="87"/>
      <c r="S110" s="87"/>
      <c r="T110" s="87"/>
      <c r="U110" s="87"/>
      <c r="V110" s="87"/>
      <c r="W110" s="87"/>
      <c r="X110" s="87"/>
      <c r="Y110" s="87"/>
    </row>
    <row r="111" spans="2:25" s="93" customFormat="1" ht="12" customHeight="1">
      <c r="B111" s="91"/>
      <c r="C111" s="55"/>
      <c r="D111" s="91"/>
      <c r="E111" s="53"/>
      <c r="F111" s="91"/>
      <c r="G111" s="53"/>
      <c r="H111" s="91"/>
      <c r="I111" s="53"/>
      <c r="J111" s="91"/>
      <c r="K111" s="53"/>
      <c r="L111" s="92"/>
      <c r="M111" s="92"/>
      <c r="N111" s="92" t="s">
        <v>122</v>
      </c>
      <c r="O111" s="91"/>
      <c r="P111" s="55"/>
      <c r="Q111" s="91"/>
      <c r="R111" s="55"/>
      <c r="S111" s="91"/>
      <c r="T111" s="55"/>
      <c r="U111" s="91"/>
      <c r="V111" s="55"/>
      <c r="W111" s="91"/>
      <c r="X111" s="55"/>
      <c r="Y111" s="91"/>
    </row>
    <row r="112" spans="2:25" s="68" customFormat="1" ht="12" customHeight="1">
      <c r="B112" s="103">
        <f>B113+B114+B115+B117+B118</f>
        <v>13945</v>
      </c>
      <c r="C112" s="103"/>
      <c r="D112" s="103">
        <f>D113+D114+D115+D117+D118</f>
        <v>60411</v>
      </c>
      <c r="E112" s="103"/>
      <c r="F112" s="103">
        <f>F113+F114+F115+F117+F118</f>
        <v>6351</v>
      </c>
      <c r="G112" s="103"/>
      <c r="H112" s="103">
        <f>H113+H114+H115+H117+H118</f>
        <v>10729</v>
      </c>
      <c r="I112" s="103"/>
      <c r="J112" s="103">
        <f>J113+J114+J115+J117+J118</f>
        <v>3496</v>
      </c>
      <c r="K112" s="103"/>
      <c r="L112" s="79" t="s">
        <v>38</v>
      </c>
      <c r="M112" s="79" t="s">
        <v>39</v>
      </c>
      <c r="N112" s="79"/>
      <c r="O112" s="107"/>
      <c r="P112" s="108"/>
      <c r="Q112" s="103">
        <f>Q113+Q114+Q115+Q117+Q118</f>
        <v>6278</v>
      </c>
      <c r="R112" s="103"/>
      <c r="S112" s="103">
        <f>S113+S114+S115+S117+S118</f>
        <v>16042</v>
      </c>
      <c r="T112" s="103"/>
      <c r="U112" s="103">
        <f>U113+U114+U115+U117+U118</f>
        <v>46667</v>
      </c>
      <c r="V112" s="103"/>
      <c r="W112" s="103">
        <f>W113+W114+W115+W117+W118</f>
        <v>4717</v>
      </c>
      <c r="X112" s="103"/>
      <c r="Y112" s="103">
        <f>Y113+Y114+Y115+Y117+Y118</f>
        <v>6662</v>
      </c>
    </row>
    <row r="113" spans="2:25" s="93" customFormat="1" ht="12" customHeight="1">
      <c r="B113" s="87">
        <f>SUM(D113:J113)</f>
        <v>215</v>
      </c>
      <c r="C113" s="87"/>
      <c r="D113" s="87">
        <v>16</v>
      </c>
      <c r="E113" s="87"/>
      <c r="F113" s="87">
        <v>88</v>
      </c>
      <c r="G113" s="87"/>
      <c r="H113" s="87">
        <v>105</v>
      </c>
      <c r="I113" s="87"/>
      <c r="J113" s="87">
        <v>6</v>
      </c>
      <c r="K113" s="87"/>
      <c r="L113" s="114" t="s">
        <v>127</v>
      </c>
      <c r="M113" s="113"/>
      <c r="N113" s="114" t="s">
        <v>128</v>
      </c>
      <c r="O113" s="115"/>
      <c r="P113" s="89"/>
      <c r="Q113" s="87">
        <v>0</v>
      </c>
      <c r="R113" s="87"/>
      <c r="S113" s="87">
        <v>0</v>
      </c>
      <c r="T113" s="87"/>
      <c r="U113" s="87">
        <v>0</v>
      </c>
      <c r="V113" s="87"/>
      <c r="W113" s="87">
        <v>0</v>
      </c>
      <c r="X113" s="87"/>
      <c r="Y113" s="87">
        <v>0</v>
      </c>
    </row>
    <row r="114" spans="2:25" s="93" customFormat="1" ht="12" customHeight="1">
      <c r="B114" s="87">
        <v>0</v>
      </c>
      <c r="C114" s="87"/>
      <c r="D114" s="87">
        <v>0</v>
      </c>
      <c r="E114" s="87"/>
      <c r="F114" s="87">
        <v>0</v>
      </c>
      <c r="G114" s="87"/>
      <c r="H114" s="87">
        <v>0</v>
      </c>
      <c r="I114" s="87"/>
      <c r="J114" s="87">
        <v>0</v>
      </c>
      <c r="K114" s="87"/>
      <c r="L114" s="114" t="s">
        <v>129</v>
      </c>
      <c r="M114" s="113"/>
      <c r="N114" s="114" t="s">
        <v>130</v>
      </c>
      <c r="O114" s="115"/>
      <c r="P114" s="89"/>
      <c r="Q114" s="87">
        <v>3</v>
      </c>
      <c r="R114" s="87"/>
      <c r="S114" s="87">
        <v>97</v>
      </c>
      <c r="T114" s="87"/>
      <c r="U114" s="87">
        <v>50</v>
      </c>
      <c r="V114" s="87"/>
      <c r="W114" s="87">
        <v>16</v>
      </c>
      <c r="X114" s="87"/>
      <c r="Y114" s="87">
        <f>SUM(Q114:W114)</f>
        <v>166</v>
      </c>
    </row>
    <row r="115" spans="2:24" s="93" customFormat="1" ht="12" customHeight="1">
      <c r="B115" s="55"/>
      <c r="C115" s="87"/>
      <c r="D115" s="87">
        <v>50492</v>
      </c>
      <c r="E115" s="87"/>
      <c r="F115" s="87">
        <v>4130</v>
      </c>
      <c r="G115" s="87"/>
      <c r="H115" s="87">
        <v>8953</v>
      </c>
      <c r="I115" s="87"/>
      <c r="J115" s="87">
        <v>3467</v>
      </c>
      <c r="K115" s="87"/>
      <c r="L115" s="114" t="s">
        <v>131</v>
      </c>
      <c r="M115" s="113"/>
      <c r="N115" s="114" t="s">
        <v>132</v>
      </c>
      <c r="O115" s="115"/>
      <c r="P115" s="89"/>
      <c r="Q115" s="87">
        <v>4880</v>
      </c>
      <c r="R115" s="87"/>
      <c r="S115" s="87">
        <v>14302</v>
      </c>
      <c r="T115" s="87"/>
      <c r="U115" s="87">
        <v>45051</v>
      </c>
      <c r="V115" s="87"/>
      <c r="W115" s="87">
        <v>2809</v>
      </c>
      <c r="X115" s="87"/>
    </row>
    <row r="116" spans="2:25" s="93" customFormat="1" ht="12" customHeight="1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114"/>
      <c r="M116" s="113"/>
      <c r="N116" s="120" t="s">
        <v>133</v>
      </c>
      <c r="O116" s="115"/>
      <c r="P116" s="89"/>
      <c r="Q116" s="87"/>
      <c r="R116" s="87"/>
      <c r="S116" s="87"/>
      <c r="T116" s="87"/>
      <c r="U116" s="87"/>
      <c r="V116" s="87"/>
      <c r="W116" s="87"/>
      <c r="X116" s="87"/>
      <c r="Y116" s="87">
        <v>0</v>
      </c>
    </row>
    <row r="117" spans="2:25" s="93" customFormat="1" ht="12" customHeight="1">
      <c r="B117" s="87">
        <f>SUM(D117:J117)</f>
        <v>996</v>
      </c>
      <c r="C117" s="87"/>
      <c r="D117" s="87">
        <v>886</v>
      </c>
      <c r="E117" s="87"/>
      <c r="F117" s="87">
        <v>82</v>
      </c>
      <c r="G117" s="87"/>
      <c r="H117" s="87">
        <v>25</v>
      </c>
      <c r="I117" s="87"/>
      <c r="J117" s="87">
        <v>3</v>
      </c>
      <c r="K117" s="87"/>
      <c r="L117" s="114" t="s">
        <v>134</v>
      </c>
      <c r="M117" s="114"/>
      <c r="N117" s="114" t="s">
        <v>135</v>
      </c>
      <c r="O117" s="115"/>
      <c r="P117" s="89"/>
      <c r="Q117" s="87">
        <v>822</v>
      </c>
      <c r="R117" s="87"/>
      <c r="S117" s="87">
        <v>47</v>
      </c>
      <c r="T117" s="87"/>
      <c r="U117" s="87">
        <v>588</v>
      </c>
      <c r="V117" s="87"/>
      <c r="W117" s="87">
        <v>307</v>
      </c>
      <c r="X117" s="87"/>
      <c r="Y117" s="87">
        <f>SUM(Q117:W117)</f>
        <v>1764</v>
      </c>
    </row>
    <row r="118" spans="2:25" s="93" customFormat="1" ht="12" customHeight="1">
      <c r="B118" s="87">
        <f>SUM(D118:J118)</f>
        <v>12734</v>
      </c>
      <c r="C118" s="87"/>
      <c r="D118" s="87">
        <v>9017</v>
      </c>
      <c r="E118" s="87"/>
      <c r="F118" s="87">
        <v>2051</v>
      </c>
      <c r="G118" s="87"/>
      <c r="H118" s="87">
        <v>1646</v>
      </c>
      <c r="I118" s="87"/>
      <c r="J118" s="87">
        <v>20</v>
      </c>
      <c r="K118" s="87"/>
      <c r="L118" s="114" t="s">
        <v>136</v>
      </c>
      <c r="M118" s="114"/>
      <c r="N118" s="114" t="s">
        <v>137</v>
      </c>
      <c r="O118" s="115"/>
      <c r="P118" s="89"/>
      <c r="Q118" s="87">
        <v>573</v>
      </c>
      <c r="R118" s="87"/>
      <c r="S118" s="87">
        <v>1596</v>
      </c>
      <c r="T118" s="87"/>
      <c r="U118" s="87">
        <v>978</v>
      </c>
      <c r="V118" s="87"/>
      <c r="W118" s="87">
        <v>1585</v>
      </c>
      <c r="X118" s="87"/>
      <c r="Y118" s="87">
        <f>SUM(Q118:W118)</f>
        <v>4732</v>
      </c>
    </row>
    <row r="119" spans="2:25" s="124" customFormat="1" ht="12" customHeight="1">
      <c r="B119" s="98">
        <f>SUM(D119:J119)</f>
        <v>212450</v>
      </c>
      <c r="C119" s="98"/>
      <c r="D119" s="98">
        <f>W95+W97+W101+W104+W112-D104-D112</f>
        <v>53935</v>
      </c>
      <c r="E119" s="98"/>
      <c r="F119" s="98">
        <f>U95+U97+U101+U104+U112-F104-F112</f>
        <v>109059</v>
      </c>
      <c r="G119" s="98"/>
      <c r="H119" s="98">
        <f>S95+S97+S101+S104+S112-H104-H112</f>
        <v>34124</v>
      </c>
      <c r="I119" s="98"/>
      <c r="J119" s="98">
        <f>Q95+Q97+Q101+Q104+Q112-J104-J112</f>
        <v>15332</v>
      </c>
      <c r="K119" s="98"/>
      <c r="L119" s="121" t="s">
        <v>40</v>
      </c>
      <c r="M119" s="121" t="s">
        <v>41</v>
      </c>
      <c r="N119" s="121"/>
      <c r="O119" s="123"/>
      <c r="P119" s="102"/>
      <c r="Q119" s="98"/>
      <c r="R119" s="98"/>
      <c r="S119" s="98"/>
      <c r="T119" s="98"/>
      <c r="U119" s="98"/>
      <c r="V119" s="98"/>
      <c r="W119" s="98"/>
      <c r="X119" s="98"/>
      <c r="Y119" s="98"/>
    </row>
    <row r="120" spans="2:56" s="67" customFormat="1" ht="12" customHeight="1" thickBot="1">
      <c r="B120" s="63">
        <f>SUM(D120:J120)</f>
        <v>197900</v>
      </c>
      <c r="C120" s="64"/>
      <c r="D120" s="63">
        <f>W96+W97+W101+W104+W112-D104-D112</f>
        <v>49003</v>
      </c>
      <c r="E120" s="64"/>
      <c r="F120" s="63">
        <f>U96+U97+U101+U104+U112-F104-F112</f>
        <v>103836</v>
      </c>
      <c r="G120" s="64"/>
      <c r="H120" s="63">
        <f>S96+S97+S101+S104+S112-H104-H112</f>
        <v>30004</v>
      </c>
      <c r="I120" s="64"/>
      <c r="J120" s="63">
        <f>Q96+Q97+Q101+Q104+Q112-J104-J112</f>
        <v>15057</v>
      </c>
      <c r="K120" s="64"/>
      <c r="L120" s="65" t="s">
        <v>42</v>
      </c>
      <c r="M120" s="65" t="s">
        <v>43</v>
      </c>
      <c r="N120" s="65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</row>
    <row r="121" spans="2:25" s="68" customFormat="1" ht="21" customHeight="1">
      <c r="B121" s="15" t="s">
        <v>26</v>
      </c>
      <c r="C121" s="15"/>
      <c r="D121" s="17"/>
      <c r="E121" s="18"/>
      <c r="F121" s="18"/>
      <c r="G121" s="18"/>
      <c r="H121" s="18"/>
      <c r="I121" s="18"/>
      <c r="J121" s="18"/>
      <c r="K121" s="18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2:25" s="68" customFormat="1" ht="3.75" customHeight="1">
      <c r="B122" s="20"/>
      <c r="C122" s="20"/>
      <c r="D122" s="20"/>
      <c r="E122" s="20"/>
      <c r="F122" s="20"/>
      <c r="G122" s="20"/>
      <c r="H122" s="20"/>
      <c r="I122" s="20"/>
      <c r="J122" s="20"/>
      <c r="K122" s="21"/>
      <c r="L122" s="22"/>
      <c r="M122" s="23"/>
      <c r="N122" s="24"/>
      <c r="O122" s="24"/>
      <c r="P122" s="25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s="68" customFormat="1" ht="12.75">
      <c r="B123" s="26" t="s">
        <v>7</v>
      </c>
      <c r="C123" s="27"/>
      <c r="D123" s="27"/>
      <c r="E123" s="27"/>
      <c r="F123" s="27"/>
      <c r="G123" s="27"/>
      <c r="H123" s="27"/>
      <c r="I123" s="27"/>
      <c r="J123" s="27"/>
      <c r="K123" s="21"/>
      <c r="L123" s="28" t="s">
        <v>6</v>
      </c>
      <c r="M123" s="29"/>
      <c r="N123" s="30" t="s">
        <v>72</v>
      </c>
      <c r="O123" s="30"/>
      <c r="P123" s="31"/>
      <c r="Q123" s="26" t="s">
        <v>16</v>
      </c>
      <c r="R123" s="27"/>
      <c r="S123" s="27"/>
      <c r="T123" s="27"/>
      <c r="U123" s="27"/>
      <c r="V123" s="27"/>
      <c r="W123" s="27"/>
      <c r="X123" s="27"/>
      <c r="Y123" s="26"/>
    </row>
    <row r="124" spans="2:25" s="68" customFormat="1" ht="2.25" customHeight="1">
      <c r="B124" s="32"/>
      <c r="C124" s="32"/>
      <c r="D124" s="32"/>
      <c r="E124" s="32"/>
      <c r="F124" s="32"/>
      <c r="G124" s="32"/>
      <c r="H124" s="32"/>
      <c r="I124" s="32"/>
      <c r="J124" s="32"/>
      <c r="K124" s="33"/>
      <c r="L124" s="27"/>
      <c r="M124" s="32"/>
      <c r="N124" s="27"/>
      <c r="O124" s="27"/>
      <c r="P124" s="31"/>
      <c r="Q124" s="31"/>
      <c r="R124" s="31"/>
      <c r="S124" s="31"/>
      <c r="T124" s="31"/>
      <c r="U124" s="31"/>
      <c r="V124" s="31"/>
      <c r="W124" s="31"/>
      <c r="X124" s="31"/>
      <c r="Y124" s="31"/>
    </row>
    <row r="125" spans="2:25" s="68" customFormat="1" ht="12.75">
      <c r="B125" s="34" t="s">
        <v>8</v>
      </c>
      <c r="C125" s="21"/>
      <c r="D125" s="35" t="s">
        <v>180</v>
      </c>
      <c r="E125" s="21"/>
      <c r="F125" s="35" t="s">
        <v>181</v>
      </c>
      <c r="G125" s="21"/>
      <c r="H125" s="35" t="s">
        <v>182</v>
      </c>
      <c r="I125" s="21"/>
      <c r="J125" s="35" t="s">
        <v>183</v>
      </c>
      <c r="K125" s="21"/>
      <c r="L125" s="34"/>
      <c r="M125" s="36"/>
      <c r="N125" s="34" t="s">
        <v>73</v>
      </c>
      <c r="O125" s="34"/>
      <c r="P125" s="31"/>
      <c r="Q125" s="35" t="s">
        <v>183</v>
      </c>
      <c r="R125" s="21"/>
      <c r="S125" s="35" t="s">
        <v>182</v>
      </c>
      <c r="T125" s="21"/>
      <c r="U125" s="35" t="s">
        <v>181</v>
      </c>
      <c r="V125" s="21"/>
      <c r="W125" s="35" t="s">
        <v>180</v>
      </c>
      <c r="X125" s="21"/>
      <c r="Y125" s="34" t="s">
        <v>8</v>
      </c>
    </row>
    <row r="126" spans="2:25" s="68" customFormat="1" ht="2.25" customHeight="1">
      <c r="B126" s="36"/>
      <c r="C126" s="21"/>
      <c r="D126" s="21"/>
      <c r="E126" s="21"/>
      <c r="F126" s="21"/>
      <c r="G126" s="21"/>
      <c r="H126" s="21"/>
      <c r="I126" s="21"/>
      <c r="J126" s="21"/>
      <c r="K126" s="21"/>
      <c r="L126" s="34"/>
      <c r="M126" s="36"/>
      <c r="N126" s="34"/>
      <c r="O126" s="34"/>
      <c r="P126" s="37"/>
      <c r="Q126" s="21"/>
      <c r="R126" s="21"/>
      <c r="S126" s="21"/>
      <c r="T126" s="21"/>
      <c r="U126" s="21"/>
      <c r="V126" s="21"/>
      <c r="W126" s="21"/>
      <c r="X126" s="21"/>
      <c r="Y126" s="36"/>
    </row>
    <row r="127" spans="2:25" s="68" customFormat="1" ht="12.75">
      <c r="B127" s="38" t="s">
        <v>9</v>
      </c>
      <c r="C127" s="21"/>
      <c r="D127" s="39" t="s">
        <v>9</v>
      </c>
      <c r="E127" s="40"/>
      <c r="F127" s="39" t="s">
        <v>187</v>
      </c>
      <c r="G127" s="21"/>
      <c r="H127" s="41" t="s">
        <v>190</v>
      </c>
      <c r="I127" s="21"/>
      <c r="J127" s="35" t="s">
        <v>193</v>
      </c>
      <c r="K127" s="21"/>
      <c r="L127" s="34"/>
      <c r="M127" s="36"/>
      <c r="N127" s="34"/>
      <c r="O127" s="34"/>
      <c r="P127" s="37"/>
      <c r="Q127" s="35" t="s">
        <v>193</v>
      </c>
      <c r="R127" s="21"/>
      <c r="S127" s="41" t="s">
        <v>190</v>
      </c>
      <c r="T127" s="40"/>
      <c r="U127" s="39" t="s">
        <v>187</v>
      </c>
      <c r="V127" s="21"/>
      <c r="W127" s="39" t="s">
        <v>9</v>
      </c>
      <c r="X127" s="21"/>
      <c r="Y127" s="38" t="s">
        <v>9</v>
      </c>
    </row>
    <row r="128" spans="2:25" s="68" customFormat="1" ht="12.75">
      <c r="B128" s="42" t="s">
        <v>195</v>
      </c>
      <c r="C128" s="40"/>
      <c r="D128" s="39" t="s">
        <v>186</v>
      </c>
      <c r="E128" s="40"/>
      <c r="F128" s="39" t="s">
        <v>188</v>
      </c>
      <c r="G128" s="40"/>
      <c r="H128" s="41" t="s">
        <v>191</v>
      </c>
      <c r="I128" s="21"/>
      <c r="J128" s="39" t="s">
        <v>213</v>
      </c>
      <c r="K128" s="21"/>
      <c r="L128" s="30"/>
      <c r="M128" s="43"/>
      <c r="N128" s="30"/>
      <c r="O128" s="30"/>
      <c r="P128" s="44"/>
      <c r="Q128" s="39" t="s">
        <v>213</v>
      </c>
      <c r="R128" s="40"/>
      <c r="S128" s="39" t="s">
        <v>191</v>
      </c>
      <c r="T128" s="40"/>
      <c r="U128" s="39" t="s">
        <v>188</v>
      </c>
      <c r="V128" s="40"/>
      <c r="W128" s="39" t="s">
        <v>186</v>
      </c>
      <c r="X128" s="21"/>
      <c r="Y128" s="42" t="s">
        <v>195</v>
      </c>
    </row>
    <row r="129" spans="2:25" s="68" customFormat="1" ht="12" customHeight="1">
      <c r="B129" s="42" t="s">
        <v>194</v>
      </c>
      <c r="C129" s="40"/>
      <c r="D129" s="39" t="s">
        <v>184</v>
      </c>
      <c r="E129" s="40"/>
      <c r="F129" s="39" t="s">
        <v>189</v>
      </c>
      <c r="G129" s="40"/>
      <c r="H129" s="41" t="s">
        <v>185</v>
      </c>
      <c r="I129" s="21"/>
      <c r="J129" s="39" t="s">
        <v>192</v>
      </c>
      <c r="K129" s="21"/>
      <c r="L129" s="30"/>
      <c r="M129" s="43"/>
      <c r="N129" s="30"/>
      <c r="O129" s="30"/>
      <c r="P129" s="44"/>
      <c r="Q129" s="39" t="s">
        <v>192</v>
      </c>
      <c r="R129" s="40"/>
      <c r="S129" s="39" t="s">
        <v>185</v>
      </c>
      <c r="T129" s="40"/>
      <c r="U129" s="39" t="s">
        <v>189</v>
      </c>
      <c r="V129" s="40"/>
      <c r="W129" s="39" t="s">
        <v>184</v>
      </c>
      <c r="X129" s="21"/>
      <c r="Y129" s="42" t="s">
        <v>194</v>
      </c>
    </row>
    <row r="130" spans="2:25" s="68" customFormat="1" ht="2.25" customHeight="1">
      <c r="B130" s="45"/>
      <c r="C130" s="46"/>
      <c r="D130" s="47"/>
      <c r="E130" s="46"/>
      <c r="F130" s="47"/>
      <c r="G130" s="46"/>
      <c r="H130" s="47"/>
      <c r="I130" s="46"/>
      <c r="J130" s="47"/>
      <c r="K130" s="46"/>
      <c r="L130" s="48"/>
      <c r="M130" s="48"/>
      <c r="N130" s="48"/>
      <c r="O130" s="48"/>
      <c r="P130" s="48"/>
      <c r="Q130" s="45"/>
      <c r="R130" s="46"/>
      <c r="S130" s="47"/>
      <c r="T130" s="46"/>
      <c r="U130" s="47"/>
      <c r="V130" s="46"/>
      <c r="W130" s="47"/>
      <c r="X130" s="46"/>
      <c r="Y130" s="47"/>
    </row>
    <row r="131" spans="2:25" s="37" customFormat="1" ht="12" customHeight="1"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11" t="s">
        <v>40</v>
      </c>
      <c r="M131" s="111" t="s">
        <v>41</v>
      </c>
      <c r="N131" s="105"/>
      <c r="O131" s="107"/>
      <c r="P131" s="108"/>
      <c r="Q131" s="103">
        <f>J119</f>
        <v>15332</v>
      </c>
      <c r="R131" s="103"/>
      <c r="S131" s="103">
        <f>H119</f>
        <v>34124</v>
      </c>
      <c r="T131" s="103"/>
      <c r="U131" s="103">
        <f>F119</f>
        <v>109059</v>
      </c>
      <c r="V131" s="103"/>
      <c r="W131" s="103">
        <f>D119</f>
        <v>53935</v>
      </c>
      <c r="X131" s="103"/>
      <c r="Y131" s="103">
        <f>SUM(Q131:W131)</f>
        <v>212450</v>
      </c>
    </row>
    <row r="132" spans="2:25" s="77" customFormat="1" ht="12" customHeight="1">
      <c r="B132" s="72"/>
      <c r="C132" s="73"/>
      <c r="D132" s="72"/>
      <c r="E132" s="74"/>
      <c r="F132" s="72"/>
      <c r="G132" s="74"/>
      <c r="H132" s="72"/>
      <c r="I132" s="74"/>
      <c r="J132" s="72"/>
      <c r="K132" s="74"/>
      <c r="L132" s="76" t="s">
        <v>42</v>
      </c>
      <c r="M132" s="76" t="s">
        <v>43</v>
      </c>
      <c r="N132" s="109"/>
      <c r="O132" s="72"/>
      <c r="P132" s="73"/>
      <c r="Q132" s="72">
        <f>J120</f>
        <v>15057</v>
      </c>
      <c r="R132" s="73"/>
      <c r="S132" s="72">
        <f>H120</f>
        <v>30004</v>
      </c>
      <c r="T132" s="73"/>
      <c r="U132" s="72">
        <f>F120</f>
        <v>103836</v>
      </c>
      <c r="V132" s="73"/>
      <c r="W132" s="72">
        <f>D120</f>
        <v>49003</v>
      </c>
      <c r="X132" s="73"/>
      <c r="Y132" s="72">
        <f>SUM(Q132:W132)</f>
        <v>197900</v>
      </c>
    </row>
    <row r="133" spans="2:25" s="44" customFormat="1" ht="12" customHeight="1">
      <c r="B133" s="103">
        <f>SUM(D133:J133)</f>
        <v>95917</v>
      </c>
      <c r="C133" s="103"/>
      <c r="D133" s="103">
        <f>D134+D141</f>
        <v>2627</v>
      </c>
      <c r="E133" s="103"/>
      <c r="F133" s="103">
        <f>F134+F141</f>
        <v>80904</v>
      </c>
      <c r="G133" s="103"/>
      <c r="H133" s="103">
        <f>H134+H141</f>
        <v>9362</v>
      </c>
      <c r="I133" s="103"/>
      <c r="J133" s="103">
        <f>J134+J141</f>
        <v>3024</v>
      </c>
      <c r="K133" s="103"/>
      <c r="L133" s="79" t="s">
        <v>44</v>
      </c>
      <c r="M133" s="79" t="s">
        <v>45</v>
      </c>
      <c r="N133" s="79"/>
      <c r="O133" s="107"/>
      <c r="P133" s="108"/>
      <c r="Q133" s="103"/>
      <c r="R133" s="103"/>
      <c r="S133" s="103"/>
      <c r="T133" s="103"/>
      <c r="U133" s="103"/>
      <c r="V133" s="103"/>
      <c r="W133" s="103"/>
      <c r="X133" s="103"/>
      <c r="Y133" s="103"/>
    </row>
    <row r="134" spans="2:25" s="44" customFormat="1" ht="12" customHeight="1">
      <c r="B134" s="103">
        <f>SUM(D134:J134)</f>
        <v>62060</v>
      </c>
      <c r="C134" s="103"/>
      <c r="D134" s="103">
        <f>D135+D137+D139</f>
        <v>1491</v>
      </c>
      <c r="E134" s="103"/>
      <c r="F134" s="103">
        <f>F135+F137+F139</f>
        <v>53510</v>
      </c>
      <c r="G134" s="103"/>
      <c r="H134" s="103">
        <f>H135+H137+H139</f>
        <v>4063</v>
      </c>
      <c r="I134" s="103"/>
      <c r="J134" s="103">
        <f>J135+J137+J139</f>
        <v>2996</v>
      </c>
      <c r="K134" s="103"/>
      <c r="L134" s="111" t="s">
        <v>138</v>
      </c>
      <c r="M134" s="111"/>
      <c r="N134" s="105" t="s">
        <v>139</v>
      </c>
      <c r="O134" s="107"/>
      <c r="P134" s="108"/>
      <c r="Q134" s="103"/>
      <c r="R134" s="103"/>
      <c r="S134" s="103"/>
      <c r="T134" s="103"/>
      <c r="U134" s="103"/>
      <c r="V134" s="103"/>
      <c r="W134" s="103"/>
      <c r="X134" s="103"/>
      <c r="Y134" s="103"/>
    </row>
    <row r="135" spans="2:25" s="116" customFormat="1" ht="12" customHeight="1">
      <c r="B135" s="87">
        <f>SUM(D135:J135)</f>
        <v>67</v>
      </c>
      <c r="C135" s="87"/>
      <c r="D135" s="87">
        <v>0</v>
      </c>
      <c r="E135" s="87"/>
      <c r="F135" s="87">
        <v>0</v>
      </c>
      <c r="G135" s="87"/>
      <c r="H135" s="87">
        <v>0</v>
      </c>
      <c r="I135" s="87"/>
      <c r="J135" s="87">
        <v>67</v>
      </c>
      <c r="K135" s="87"/>
      <c r="L135" s="114" t="s">
        <v>140</v>
      </c>
      <c r="M135" s="114"/>
      <c r="N135" s="114" t="s">
        <v>141</v>
      </c>
      <c r="O135" s="115"/>
      <c r="P135" s="89"/>
      <c r="Q135" s="87"/>
      <c r="R135" s="87"/>
      <c r="S135" s="87"/>
      <c r="T135" s="87"/>
      <c r="U135" s="87"/>
      <c r="V135" s="87"/>
      <c r="W135" s="87"/>
      <c r="X135" s="87"/>
      <c r="Y135" s="87"/>
    </row>
    <row r="136" spans="2:25" s="93" customFormat="1" ht="12" customHeight="1"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114"/>
      <c r="M136" s="114"/>
      <c r="N136" s="114" t="s">
        <v>142</v>
      </c>
      <c r="O136" s="115"/>
      <c r="P136" s="89"/>
      <c r="Q136" s="87"/>
      <c r="R136" s="87"/>
      <c r="S136" s="87"/>
      <c r="T136" s="87"/>
      <c r="U136" s="87"/>
      <c r="V136" s="87"/>
      <c r="W136" s="87"/>
      <c r="X136" s="87"/>
      <c r="Y136" s="87"/>
    </row>
    <row r="137" spans="2:25" s="93" customFormat="1" ht="12" customHeight="1">
      <c r="B137" s="87">
        <f>SUM(D137:J137)</f>
        <v>1406</v>
      </c>
      <c r="C137" s="87"/>
      <c r="D137" s="87">
        <v>0</v>
      </c>
      <c r="E137" s="87"/>
      <c r="F137" s="87">
        <v>0</v>
      </c>
      <c r="G137" s="87"/>
      <c r="H137" s="87">
        <v>0</v>
      </c>
      <c r="I137" s="87"/>
      <c r="J137" s="87">
        <v>1406</v>
      </c>
      <c r="K137" s="87"/>
      <c r="L137" s="114" t="s">
        <v>143</v>
      </c>
      <c r="M137" s="113"/>
      <c r="N137" s="114" t="s">
        <v>144</v>
      </c>
      <c r="O137" s="115"/>
      <c r="P137" s="89"/>
      <c r="Q137" s="87"/>
      <c r="R137" s="87"/>
      <c r="S137" s="87"/>
      <c r="T137" s="87"/>
      <c r="U137" s="87"/>
      <c r="V137" s="87"/>
      <c r="W137" s="87"/>
      <c r="X137" s="87"/>
      <c r="Y137" s="87"/>
    </row>
    <row r="138" spans="2:56" s="56" customFormat="1" ht="12" customHeight="1"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114"/>
      <c r="M138" s="113"/>
      <c r="N138" s="114" t="s">
        <v>145</v>
      </c>
      <c r="O138" s="115"/>
      <c r="P138" s="89"/>
      <c r="Q138" s="87"/>
      <c r="R138" s="87"/>
      <c r="S138" s="87"/>
      <c r="T138" s="87"/>
      <c r="U138" s="87"/>
      <c r="V138" s="87"/>
      <c r="W138" s="87"/>
      <c r="X138" s="87"/>
      <c r="Y138" s="87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</row>
    <row r="139" spans="2:25" s="93" customFormat="1" ht="12" customHeight="1">
      <c r="B139" s="87">
        <f>SUM(D139:J139)</f>
        <v>60587</v>
      </c>
      <c r="C139" s="87"/>
      <c r="D139" s="87">
        <v>1491</v>
      </c>
      <c r="E139" s="87"/>
      <c r="F139" s="87">
        <v>53510</v>
      </c>
      <c r="G139" s="87"/>
      <c r="H139" s="87">
        <v>4063</v>
      </c>
      <c r="I139" s="87"/>
      <c r="J139" s="87">
        <v>1523</v>
      </c>
      <c r="K139" s="87"/>
      <c r="L139" s="114" t="s">
        <v>146</v>
      </c>
      <c r="M139" s="113"/>
      <c r="N139" s="114" t="s">
        <v>147</v>
      </c>
      <c r="O139" s="115"/>
      <c r="P139" s="89"/>
      <c r="Q139" s="87"/>
      <c r="R139" s="87"/>
      <c r="S139" s="87"/>
      <c r="T139" s="87"/>
      <c r="U139" s="87"/>
      <c r="V139" s="87"/>
      <c r="W139" s="87"/>
      <c r="X139" s="87"/>
      <c r="Y139" s="87"/>
    </row>
    <row r="140" spans="2:25" s="93" customFormat="1" ht="12" customHeight="1"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114"/>
      <c r="M140" s="113"/>
      <c r="N140" s="114" t="s">
        <v>148</v>
      </c>
      <c r="O140" s="115"/>
      <c r="P140" s="89"/>
      <c r="Q140" s="87"/>
      <c r="R140" s="87"/>
      <c r="S140" s="87"/>
      <c r="T140" s="87"/>
      <c r="U140" s="87"/>
      <c r="V140" s="87"/>
      <c r="W140" s="87"/>
      <c r="X140" s="87"/>
      <c r="Y140" s="87"/>
    </row>
    <row r="141" spans="2:25" s="68" customFormat="1" ht="12" customHeight="1">
      <c r="B141" s="103">
        <f>SUM(D141:J141)</f>
        <v>33857</v>
      </c>
      <c r="C141" s="103"/>
      <c r="D141" s="103">
        <v>1136</v>
      </c>
      <c r="E141" s="103"/>
      <c r="F141" s="103">
        <v>27394</v>
      </c>
      <c r="G141" s="103"/>
      <c r="H141" s="103">
        <v>5299</v>
      </c>
      <c r="I141" s="103"/>
      <c r="J141" s="103">
        <v>28</v>
      </c>
      <c r="K141" s="103"/>
      <c r="L141" s="111" t="s">
        <v>149</v>
      </c>
      <c r="M141" s="105"/>
      <c r="N141" s="111" t="s">
        <v>150</v>
      </c>
      <c r="O141" s="107"/>
      <c r="P141" s="108"/>
      <c r="Q141" s="103"/>
      <c r="R141" s="103"/>
      <c r="S141" s="103"/>
      <c r="T141" s="103"/>
      <c r="U141" s="103"/>
      <c r="V141" s="103"/>
      <c r="W141" s="103"/>
      <c r="X141" s="103"/>
      <c r="Y141" s="103"/>
    </row>
    <row r="142" spans="2:25" s="68" customFormat="1" ht="12" customHeight="1"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11"/>
      <c r="M142" s="105"/>
      <c r="N142" s="111" t="s">
        <v>151</v>
      </c>
      <c r="O142" s="107"/>
      <c r="P142" s="108"/>
      <c r="Q142" s="103"/>
      <c r="R142" s="103"/>
      <c r="S142" s="103"/>
      <c r="T142" s="103"/>
      <c r="U142" s="103"/>
      <c r="V142" s="103"/>
      <c r="W142" s="103"/>
      <c r="X142" s="103"/>
      <c r="Y142" s="103"/>
    </row>
    <row r="143" spans="2:25" s="68" customFormat="1" ht="12" customHeight="1">
      <c r="B143" s="98">
        <f>SUM(D143:J143)</f>
        <v>116533</v>
      </c>
      <c r="C143" s="98"/>
      <c r="D143" s="98">
        <f>W131-D133</f>
        <v>51308</v>
      </c>
      <c r="E143" s="98"/>
      <c r="F143" s="98">
        <f>U131-F133</f>
        <v>28155</v>
      </c>
      <c r="G143" s="98"/>
      <c r="H143" s="98">
        <f>S131-H133</f>
        <v>24762</v>
      </c>
      <c r="I143" s="98"/>
      <c r="J143" s="98">
        <f>Q131-J133</f>
        <v>12308</v>
      </c>
      <c r="K143" s="98"/>
      <c r="L143" s="121" t="s">
        <v>46</v>
      </c>
      <c r="M143" s="121" t="s">
        <v>47</v>
      </c>
      <c r="N143" s="121"/>
      <c r="O143" s="107"/>
      <c r="P143" s="108"/>
      <c r="Q143" s="103"/>
      <c r="R143" s="103"/>
      <c r="S143" s="103"/>
      <c r="T143" s="103"/>
      <c r="U143" s="103"/>
      <c r="V143" s="103"/>
      <c r="W143" s="103"/>
      <c r="X143" s="103"/>
      <c r="Y143" s="103"/>
    </row>
    <row r="144" spans="2:56" s="67" customFormat="1" ht="12" customHeight="1" thickBot="1">
      <c r="B144" s="63">
        <f>SUM(D144:J144)</f>
        <v>101983</v>
      </c>
      <c r="C144" s="64"/>
      <c r="D144" s="63">
        <f>W132-D133</f>
        <v>46376</v>
      </c>
      <c r="E144" s="64"/>
      <c r="F144" s="63">
        <f>U132-F133</f>
        <v>22932</v>
      </c>
      <c r="G144" s="64"/>
      <c r="H144" s="63">
        <f>S132-H133</f>
        <v>20642</v>
      </c>
      <c r="I144" s="64"/>
      <c r="J144" s="63">
        <f>Q132-J133</f>
        <v>12033</v>
      </c>
      <c r="K144" s="64"/>
      <c r="L144" s="65" t="s">
        <v>48</v>
      </c>
      <c r="M144" s="65" t="s">
        <v>49</v>
      </c>
      <c r="N144" s="65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</row>
    <row r="145" spans="2:25" s="68" customFormat="1" ht="21" customHeight="1">
      <c r="B145" s="15" t="s">
        <v>172</v>
      </c>
      <c r="C145" s="15"/>
      <c r="D145" s="17"/>
      <c r="E145" s="18"/>
      <c r="F145" s="18"/>
      <c r="G145" s="18"/>
      <c r="H145" s="18"/>
      <c r="I145" s="18"/>
      <c r="J145" s="18"/>
      <c r="K145" s="18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s="68" customFormat="1" ht="3.75" customHeight="1">
      <c r="B146" s="20"/>
      <c r="C146" s="20"/>
      <c r="D146" s="20"/>
      <c r="E146" s="20"/>
      <c r="F146" s="20"/>
      <c r="G146" s="20"/>
      <c r="H146" s="20"/>
      <c r="I146" s="20"/>
      <c r="J146" s="20"/>
      <c r="K146" s="21"/>
      <c r="L146" s="22"/>
      <c r="M146" s="23"/>
      <c r="N146" s="24"/>
      <c r="O146" s="24"/>
      <c r="P146" s="25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s="68" customFormat="1" ht="12.75">
      <c r="B147" s="26" t="s">
        <v>7</v>
      </c>
      <c r="C147" s="27"/>
      <c r="D147" s="27"/>
      <c r="E147" s="27"/>
      <c r="F147" s="27"/>
      <c r="G147" s="27"/>
      <c r="H147" s="27"/>
      <c r="I147" s="27"/>
      <c r="J147" s="27"/>
      <c r="K147" s="21"/>
      <c r="L147" s="28" t="s">
        <v>6</v>
      </c>
      <c r="M147" s="29"/>
      <c r="N147" s="30" t="s">
        <v>72</v>
      </c>
      <c r="O147" s="30"/>
      <c r="P147" s="31"/>
      <c r="Q147" s="26" t="s">
        <v>16</v>
      </c>
      <c r="R147" s="27"/>
      <c r="S147" s="27"/>
      <c r="T147" s="27"/>
      <c r="U147" s="27"/>
      <c r="V147" s="27"/>
      <c r="W147" s="27"/>
      <c r="X147" s="27"/>
      <c r="Y147" s="26"/>
    </row>
    <row r="148" spans="2:25" s="68" customFormat="1" ht="2.25" customHeight="1">
      <c r="B148" s="32"/>
      <c r="C148" s="32"/>
      <c r="D148" s="32"/>
      <c r="E148" s="32"/>
      <c r="F148" s="32"/>
      <c r="G148" s="32"/>
      <c r="H148" s="32"/>
      <c r="I148" s="32"/>
      <c r="J148" s="32"/>
      <c r="K148" s="33"/>
      <c r="L148" s="27"/>
      <c r="M148" s="32"/>
      <c r="N148" s="27"/>
      <c r="O148" s="27"/>
      <c r="P148" s="31"/>
      <c r="Q148" s="31"/>
      <c r="R148" s="31"/>
      <c r="S148" s="31"/>
      <c r="T148" s="31"/>
      <c r="U148" s="31"/>
      <c r="V148" s="31"/>
      <c r="W148" s="31"/>
      <c r="X148" s="31"/>
      <c r="Y148" s="31"/>
    </row>
    <row r="149" spans="2:25" s="68" customFormat="1" ht="12.75">
      <c r="B149" s="34" t="s">
        <v>8</v>
      </c>
      <c r="C149" s="21"/>
      <c r="D149" s="35" t="s">
        <v>180</v>
      </c>
      <c r="E149" s="21"/>
      <c r="F149" s="35" t="s">
        <v>181</v>
      </c>
      <c r="G149" s="21"/>
      <c r="H149" s="35" t="s">
        <v>182</v>
      </c>
      <c r="I149" s="21"/>
      <c r="J149" s="35" t="s">
        <v>183</v>
      </c>
      <c r="K149" s="21"/>
      <c r="L149" s="34"/>
      <c r="M149" s="36"/>
      <c r="N149" s="34" t="s">
        <v>73</v>
      </c>
      <c r="O149" s="34"/>
      <c r="P149" s="31"/>
      <c r="Q149" s="35" t="s">
        <v>183</v>
      </c>
      <c r="R149" s="21"/>
      <c r="S149" s="35" t="s">
        <v>182</v>
      </c>
      <c r="T149" s="21"/>
      <c r="U149" s="35" t="s">
        <v>181</v>
      </c>
      <c r="V149" s="21"/>
      <c r="W149" s="35" t="s">
        <v>180</v>
      </c>
      <c r="X149" s="21"/>
      <c r="Y149" s="34" t="s">
        <v>8</v>
      </c>
    </row>
    <row r="150" spans="2:25" s="68" customFormat="1" ht="2.25" customHeight="1">
      <c r="B150" s="36"/>
      <c r="C150" s="21"/>
      <c r="D150" s="21"/>
      <c r="E150" s="21"/>
      <c r="F150" s="21"/>
      <c r="G150" s="21"/>
      <c r="H150" s="21"/>
      <c r="I150" s="21"/>
      <c r="J150" s="21"/>
      <c r="K150" s="21"/>
      <c r="L150" s="34"/>
      <c r="M150" s="36"/>
      <c r="N150" s="34"/>
      <c r="O150" s="34"/>
      <c r="P150" s="37"/>
      <c r="Q150" s="21"/>
      <c r="R150" s="21"/>
      <c r="S150" s="21"/>
      <c r="T150" s="21"/>
      <c r="U150" s="21"/>
      <c r="V150" s="21"/>
      <c r="W150" s="21"/>
      <c r="X150" s="21"/>
      <c r="Y150" s="36"/>
    </row>
    <row r="151" spans="2:25" s="68" customFormat="1" ht="12.75">
      <c r="B151" s="38" t="s">
        <v>9</v>
      </c>
      <c r="C151" s="21"/>
      <c r="D151" s="39" t="s">
        <v>9</v>
      </c>
      <c r="E151" s="40"/>
      <c r="F151" s="39" t="s">
        <v>187</v>
      </c>
      <c r="G151" s="21"/>
      <c r="H151" s="41" t="s">
        <v>190</v>
      </c>
      <c r="I151" s="21"/>
      <c r="J151" s="35" t="s">
        <v>193</v>
      </c>
      <c r="K151" s="21"/>
      <c r="L151" s="34"/>
      <c r="M151" s="36"/>
      <c r="N151" s="34"/>
      <c r="O151" s="34"/>
      <c r="P151" s="37"/>
      <c r="Q151" s="35" t="s">
        <v>193</v>
      </c>
      <c r="R151" s="21"/>
      <c r="S151" s="41" t="s">
        <v>190</v>
      </c>
      <c r="T151" s="40"/>
      <c r="U151" s="39" t="s">
        <v>187</v>
      </c>
      <c r="V151" s="21"/>
      <c r="W151" s="39" t="s">
        <v>9</v>
      </c>
      <c r="X151" s="21"/>
      <c r="Y151" s="38" t="s">
        <v>9</v>
      </c>
    </row>
    <row r="152" spans="2:25" s="68" customFormat="1" ht="12.75">
      <c r="B152" s="42" t="s">
        <v>195</v>
      </c>
      <c r="C152" s="40"/>
      <c r="D152" s="39" t="s">
        <v>186</v>
      </c>
      <c r="E152" s="40"/>
      <c r="F152" s="39" t="s">
        <v>188</v>
      </c>
      <c r="G152" s="40"/>
      <c r="H152" s="41" t="s">
        <v>191</v>
      </c>
      <c r="I152" s="21"/>
      <c r="J152" s="39" t="s">
        <v>213</v>
      </c>
      <c r="K152" s="21"/>
      <c r="L152" s="30"/>
      <c r="M152" s="43"/>
      <c r="N152" s="30"/>
      <c r="O152" s="30"/>
      <c r="P152" s="44"/>
      <c r="Q152" s="39" t="s">
        <v>213</v>
      </c>
      <c r="R152" s="40"/>
      <c r="S152" s="39" t="s">
        <v>191</v>
      </c>
      <c r="T152" s="40"/>
      <c r="U152" s="39" t="s">
        <v>188</v>
      </c>
      <c r="V152" s="40"/>
      <c r="W152" s="39" t="s">
        <v>186</v>
      </c>
      <c r="X152" s="21"/>
      <c r="Y152" s="42" t="s">
        <v>195</v>
      </c>
    </row>
    <row r="153" spans="2:25" s="68" customFormat="1" ht="12" customHeight="1">
      <c r="B153" s="42" t="s">
        <v>194</v>
      </c>
      <c r="C153" s="40"/>
      <c r="D153" s="39" t="s">
        <v>184</v>
      </c>
      <c r="E153" s="40"/>
      <c r="F153" s="39" t="s">
        <v>189</v>
      </c>
      <c r="G153" s="40"/>
      <c r="H153" s="41" t="s">
        <v>185</v>
      </c>
      <c r="I153" s="21"/>
      <c r="J153" s="39" t="s">
        <v>192</v>
      </c>
      <c r="K153" s="21"/>
      <c r="L153" s="30"/>
      <c r="M153" s="43"/>
      <c r="N153" s="30"/>
      <c r="O153" s="30"/>
      <c r="P153" s="44"/>
      <c r="Q153" s="39" t="s">
        <v>192</v>
      </c>
      <c r="R153" s="40"/>
      <c r="S153" s="39" t="s">
        <v>185</v>
      </c>
      <c r="T153" s="40"/>
      <c r="U153" s="39" t="s">
        <v>189</v>
      </c>
      <c r="V153" s="40"/>
      <c r="W153" s="39" t="s">
        <v>184</v>
      </c>
      <c r="X153" s="21"/>
      <c r="Y153" s="42" t="s">
        <v>194</v>
      </c>
    </row>
    <row r="154" spans="2:25" s="68" customFormat="1" ht="2.25" customHeight="1">
      <c r="B154" s="45"/>
      <c r="C154" s="46"/>
      <c r="D154" s="47"/>
      <c r="E154" s="46"/>
      <c r="F154" s="47"/>
      <c r="G154" s="46"/>
      <c r="H154" s="47"/>
      <c r="I154" s="46"/>
      <c r="J154" s="47"/>
      <c r="K154" s="46"/>
      <c r="L154" s="48"/>
      <c r="M154" s="48"/>
      <c r="N154" s="48"/>
      <c r="O154" s="48"/>
      <c r="P154" s="48"/>
      <c r="Q154" s="45"/>
      <c r="R154" s="46"/>
      <c r="S154" s="47"/>
      <c r="T154" s="46"/>
      <c r="U154" s="47"/>
      <c r="V154" s="46"/>
      <c r="W154" s="47"/>
      <c r="X154" s="46"/>
      <c r="Y154" s="47"/>
    </row>
    <row r="155" spans="2:25" s="31" customFormat="1" ht="12" customHeight="1"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11" t="s">
        <v>40</v>
      </c>
      <c r="M155" s="111" t="s">
        <v>41</v>
      </c>
      <c r="N155" s="105"/>
      <c r="O155" s="108"/>
      <c r="P155" s="108"/>
      <c r="Q155" s="103">
        <f>J119</f>
        <v>15332</v>
      </c>
      <c r="R155" s="103"/>
      <c r="S155" s="103">
        <f>H119</f>
        <v>34124</v>
      </c>
      <c r="T155" s="103"/>
      <c r="U155" s="103">
        <f>F119</f>
        <v>109059</v>
      </c>
      <c r="V155" s="103"/>
      <c r="W155" s="103">
        <f>D119</f>
        <v>53935</v>
      </c>
      <c r="X155" s="103"/>
      <c r="Y155" s="103">
        <f>SUM(Q155:W155)</f>
        <v>212450</v>
      </c>
    </row>
    <row r="156" spans="2:25" s="77" customFormat="1" ht="12" customHeight="1">
      <c r="B156" s="72"/>
      <c r="C156" s="73"/>
      <c r="D156" s="72"/>
      <c r="E156" s="74"/>
      <c r="F156" s="72"/>
      <c r="G156" s="74"/>
      <c r="H156" s="72"/>
      <c r="I156" s="74"/>
      <c r="J156" s="72"/>
      <c r="K156" s="74"/>
      <c r="L156" s="76" t="s">
        <v>42</v>
      </c>
      <c r="M156" s="76" t="s">
        <v>43</v>
      </c>
      <c r="N156" s="109"/>
      <c r="O156" s="72"/>
      <c r="P156" s="73"/>
      <c r="Q156" s="72">
        <f>J120</f>
        <v>15057</v>
      </c>
      <c r="R156" s="73"/>
      <c r="S156" s="72">
        <f>H120</f>
        <v>30004</v>
      </c>
      <c r="T156" s="73"/>
      <c r="U156" s="72">
        <f>F120</f>
        <v>103836</v>
      </c>
      <c r="V156" s="73"/>
      <c r="W156" s="72">
        <f>D120</f>
        <v>49003</v>
      </c>
      <c r="X156" s="73"/>
      <c r="Y156" s="72">
        <f>SUM(Q156:W156)</f>
        <v>197900</v>
      </c>
    </row>
    <row r="157" spans="2:25" s="31" customFormat="1" ht="12" customHeight="1">
      <c r="B157" s="103">
        <f>SUM(D157:J157)</f>
        <v>163358</v>
      </c>
      <c r="C157" s="103"/>
      <c r="D157" s="103">
        <f>D158+D159</f>
        <v>31194</v>
      </c>
      <c r="E157" s="103"/>
      <c r="F157" s="103">
        <f>F158+F159</f>
        <v>97394</v>
      </c>
      <c r="G157" s="103"/>
      <c r="H157" s="103">
        <f>H158+H159</f>
        <v>30598</v>
      </c>
      <c r="I157" s="103"/>
      <c r="J157" s="103">
        <f>J158+J159</f>
        <v>4172</v>
      </c>
      <c r="K157" s="103"/>
      <c r="L157" s="79" t="s">
        <v>52</v>
      </c>
      <c r="M157" s="79" t="s">
        <v>53</v>
      </c>
      <c r="N157" s="79"/>
      <c r="O157" s="108"/>
      <c r="P157" s="108"/>
      <c r="Q157" s="103"/>
      <c r="R157" s="103"/>
      <c r="S157" s="103"/>
      <c r="T157" s="103"/>
      <c r="U157" s="103"/>
      <c r="V157" s="103"/>
      <c r="W157" s="103"/>
      <c r="X157" s="103"/>
      <c r="Y157" s="103"/>
    </row>
    <row r="158" spans="2:25" s="54" customFormat="1" ht="12" customHeight="1">
      <c r="B158" s="87">
        <f>SUM(D158:J158)</f>
        <v>95917</v>
      </c>
      <c r="C158" s="87"/>
      <c r="D158" s="87">
        <v>2627</v>
      </c>
      <c r="E158" s="87"/>
      <c r="F158" s="87">
        <v>80904</v>
      </c>
      <c r="G158" s="87"/>
      <c r="H158" s="87">
        <v>9362</v>
      </c>
      <c r="I158" s="87"/>
      <c r="J158" s="87">
        <v>3024</v>
      </c>
      <c r="K158" s="87"/>
      <c r="L158" s="114" t="s">
        <v>152</v>
      </c>
      <c r="M158" s="114"/>
      <c r="N158" s="113" t="s">
        <v>153</v>
      </c>
      <c r="O158" s="89"/>
      <c r="P158" s="89"/>
      <c r="Q158" s="87"/>
      <c r="R158" s="87"/>
      <c r="S158" s="87"/>
      <c r="T158" s="87"/>
      <c r="U158" s="87"/>
      <c r="V158" s="87"/>
      <c r="W158" s="87"/>
      <c r="X158" s="87"/>
      <c r="Y158" s="87"/>
    </row>
    <row r="159" spans="2:25" s="54" customFormat="1" ht="12" customHeight="1">
      <c r="B159" s="87">
        <f>SUM(D159:J159)</f>
        <v>67441</v>
      </c>
      <c r="C159" s="87"/>
      <c r="D159" s="87">
        <v>28567</v>
      </c>
      <c r="E159" s="87"/>
      <c r="F159" s="87">
        <v>16490</v>
      </c>
      <c r="G159" s="87"/>
      <c r="H159" s="87">
        <v>21236</v>
      </c>
      <c r="I159" s="87"/>
      <c r="J159" s="87">
        <v>1148</v>
      </c>
      <c r="K159" s="87"/>
      <c r="L159" s="114" t="s">
        <v>154</v>
      </c>
      <c r="M159" s="114"/>
      <c r="N159" s="114" t="s">
        <v>155</v>
      </c>
      <c r="O159" s="89"/>
      <c r="P159" s="89"/>
      <c r="Q159" s="87"/>
      <c r="R159" s="87"/>
      <c r="S159" s="87"/>
      <c r="T159" s="87"/>
      <c r="U159" s="87"/>
      <c r="V159" s="87"/>
      <c r="W159" s="87"/>
      <c r="X159" s="87"/>
      <c r="Y159" s="87"/>
    </row>
    <row r="160" spans="2:25" s="68" customFormat="1" ht="12" customHeight="1">
      <c r="B160" s="98">
        <f>SUM(D160:J160)</f>
        <v>49092</v>
      </c>
      <c r="C160" s="98"/>
      <c r="D160" s="98">
        <f>W155-D157</f>
        <v>22741</v>
      </c>
      <c r="E160" s="98"/>
      <c r="F160" s="98">
        <f>U155-F157</f>
        <v>11665</v>
      </c>
      <c r="G160" s="98"/>
      <c r="H160" s="98">
        <f>S155-H157</f>
        <v>3526</v>
      </c>
      <c r="I160" s="98"/>
      <c r="J160" s="98">
        <f>Q155-J157</f>
        <v>11160</v>
      </c>
      <c r="K160" s="103"/>
      <c r="L160" s="121" t="s">
        <v>54</v>
      </c>
      <c r="M160" s="128" t="s">
        <v>55</v>
      </c>
      <c r="N160" s="121"/>
      <c r="O160" s="108"/>
      <c r="P160" s="108"/>
      <c r="Q160" s="103"/>
      <c r="R160" s="103"/>
      <c r="S160" s="103"/>
      <c r="T160" s="103"/>
      <c r="U160" s="103"/>
      <c r="V160" s="103"/>
      <c r="W160" s="103"/>
      <c r="X160" s="103"/>
      <c r="Y160" s="103"/>
    </row>
    <row r="161" spans="2:56" s="67" customFormat="1" ht="12" customHeight="1" thickBot="1">
      <c r="B161" s="63">
        <f>SUM(D161:J161)</f>
        <v>34542</v>
      </c>
      <c r="C161" s="64"/>
      <c r="D161" s="63">
        <f>W156-D157</f>
        <v>17809</v>
      </c>
      <c r="E161" s="64"/>
      <c r="F161" s="63">
        <f>U156-F157</f>
        <v>6442</v>
      </c>
      <c r="G161" s="64"/>
      <c r="H161" s="63">
        <f>S156-H157</f>
        <v>-594</v>
      </c>
      <c r="I161" s="64"/>
      <c r="J161" s="63">
        <f>Q156-J157</f>
        <v>10885</v>
      </c>
      <c r="K161" s="64"/>
      <c r="L161" s="65" t="s">
        <v>56</v>
      </c>
      <c r="M161" s="65" t="s">
        <v>57</v>
      </c>
      <c r="N161" s="65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</row>
    <row r="162" spans="2:25" s="68" customFormat="1" ht="21" customHeight="1">
      <c r="B162" s="15" t="s">
        <v>173</v>
      </c>
      <c r="C162" s="15"/>
      <c r="D162" s="17"/>
      <c r="E162" s="18"/>
      <c r="F162" s="18"/>
      <c r="G162" s="18"/>
      <c r="H162" s="18"/>
      <c r="I162" s="18"/>
      <c r="J162" s="18"/>
      <c r="K162" s="18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s="68" customFormat="1" ht="3.75" customHeight="1">
      <c r="B163" s="20"/>
      <c r="C163" s="20"/>
      <c r="D163" s="20"/>
      <c r="E163" s="20"/>
      <c r="F163" s="20"/>
      <c r="G163" s="20"/>
      <c r="H163" s="20"/>
      <c r="I163" s="20"/>
      <c r="J163" s="20"/>
      <c r="K163" s="21"/>
      <c r="L163" s="22"/>
      <c r="M163" s="23"/>
      <c r="N163" s="24"/>
      <c r="O163" s="24"/>
      <c r="P163" s="25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s="68" customFormat="1" ht="12.75">
      <c r="B164" s="26" t="s">
        <v>7</v>
      </c>
      <c r="C164" s="27"/>
      <c r="D164" s="27"/>
      <c r="E164" s="27"/>
      <c r="F164" s="27"/>
      <c r="G164" s="27"/>
      <c r="H164" s="27"/>
      <c r="I164" s="27"/>
      <c r="J164" s="27"/>
      <c r="K164" s="21"/>
      <c r="L164" s="28" t="s">
        <v>6</v>
      </c>
      <c r="M164" s="29"/>
      <c r="N164" s="30" t="s">
        <v>72</v>
      </c>
      <c r="O164" s="30"/>
      <c r="P164" s="31"/>
      <c r="Q164" s="26" t="s">
        <v>16</v>
      </c>
      <c r="R164" s="27"/>
      <c r="S164" s="27"/>
      <c r="T164" s="27"/>
      <c r="U164" s="27"/>
      <c r="V164" s="27"/>
      <c r="W164" s="27"/>
      <c r="X164" s="27"/>
      <c r="Y164" s="26"/>
    </row>
    <row r="165" spans="2:25" s="68" customFormat="1" ht="2.25" customHeight="1">
      <c r="B165" s="32"/>
      <c r="C165" s="32"/>
      <c r="D165" s="32"/>
      <c r="E165" s="32"/>
      <c r="F165" s="32"/>
      <c r="G165" s="32"/>
      <c r="H165" s="32"/>
      <c r="I165" s="32"/>
      <c r="J165" s="32"/>
      <c r="K165" s="33"/>
      <c r="L165" s="27"/>
      <c r="M165" s="32"/>
      <c r="N165" s="27"/>
      <c r="O165" s="27"/>
      <c r="P165" s="31"/>
      <c r="Q165" s="31"/>
      <c r="R165" s="31"/>
      <c r="S165" s="31"/>
      <c r="T165" s="31"/>
      <c r="U165" s="31"/>
      <c r="V165" s="31"/>
      <c r="W165" s="31"/>
      <c r="X165" s="31"/>
      <c r="Y165" s="31"/>
    </row>
    <row r="166" spans="2:25" s="68" customFormat="1" ht="12.75">
      <c r="B166" s="34" t="s">
        <v>8</v>
      </c>
      <c r="C166" s="21"/>
      <c r="D166" s="35" t="s">
        <v>180</v>
      </c>
      <c r="E166" s="21"/>
      <c r="F166" s="35" t="s">
        <v>181</v>
      </c>
      <c r="G166" s="21"/>
      <c r="H166" s="35" t="s">
        <v>182</v>
      </c>
      <c r="I166" s="21"/>
      <c r="J166" s="35" t="s">
        <v>183</v>
      </c>
      <c r="K166" s="21"/>
      <c r="L166" s="34"/>
      <c r="M166" s="36"/>
      <c r="N166" s="34" t="s">
        <v>73</v>
      </c>
      <c r="O166" s="34"/>
      <c r="P166" s="31"/>
      <c r="Q166" s="35" t="s">
        <v>183</v>
      </c>
      <c r="R166" s="21"/>
      <c r="S166" s="35" t="s">
        <v>182</v>
      </c>
      <c r="T166" s="21"/>
      <c r="U166" s="35" t="s">
        <v>181</v>
      </c>
      <c r="V166" s="21"/>
      <c r="W166" s="35" t="s">
        <v>180</v>
      </c>
      <c r="X166" s="21"/>
      <c r="Y166" s="34" t="s">
        <v>8</v>
      </c>
    </row>
    <row r="167" spans="2:25" s="68" customFormat="1" ht="2.25" customHeight="1">
      <c r="B167" s="36"/>
      <c r="C167" s="21"/>
      <c r="D167" s="21"/>
      <c r="E167" s="21"/>
      <c r="F167" s="21"/>
      <c r="G167" s="21"/>
      <c r="H167" s="21"/>
      <c r="I167" s="21"/>
      <c r="J167" s="21"/>
      <c r="K167" s="21"/>
      <c r="L167" s="34"/>
      <c r="M167" s="36"/>
      <c r="N167" s="34"/>
      <c r="O167" s="34"/>
      <c r="P167" s="37"/>
      <c r="Q167" s="21"/>
      <c r="R167" s="21"/>
      <c r="S167" s="21"/>
      <c r="T167" s="21"/>
      <c r="U167" s="21"/>
      <c r="V167" s="21"/>
      <c r="W167" s="21"/>
      <c r="X167" s="21"/>
      <c r="Y167" s="36"/>
    </row>
    <row r="168" spans="2:25" s="68" customFormat="1" ht="12.75">
      <c r="B168" s="38" t="s">
        <v>9</v>
      </c>
      <c r="C168" s="21"/>
      <c r="D168" s="39" t="s">
        <v>9</v>
      </c>
      <c r="E168" s="40"/>
      <c r="F168" s="39" t="s">
        <v>187</v>
      </c>
      <c r="G168" s="21"/>
      <c r="H168" s="41" t="s">
        <v>190</v>
      </c>
      <c r="I168" s="21"/>
      <c r="J168" s="35" t="s">
        <v>193</v>
      </c>
      <c r="K168" s="21"/>
      <c r="L168" s="34"/>
      <c r="M168" s="36"/>
      <c r="N168" s="34"/>
      <c r="O168" s="34"/>
      <c r="P168" s="37"/>
      <c r="Q168" s="35" t="s">
        <v>193</v>
      </c>
      <c r="R168" s="21"/>
      <c r="S168" s="41" t="s">
        <v>190</v>
      </c>
      <c r="T168" s="40"/>
      <c r="U168" s="39" t="s">
        <v>187</v>
      </c>
      <c r="V168" s="21"/>
      <c r="W168" s="39" t="s">
        <v>9</v>
      </c>
      <c r="X168" s="21"/>
      <c r="Y168" s="38" t="s">
        <v>9</v>
      </c>
    </row>
    <row r="169" spans="2:25" s="68" customFormat="1" ht="12.75">
      <c r="B169" s="42" t="s">
        <v>195</v>
      </c>
      <c r="C169" s="40"/>
      <c r="D169" s="39" t="s">
        <v>186</v>
      </c>
      <c r="E169" s="40"/>
      <c r="F169" s="39" t="s">
        <v>188</v>
      </c>
      <c r="G169" s="40"/>
      <c r="H169" s="41" t="s">
        <v>191</v>
      </c>
      <c r="I169" s="21"/>
      <c r="J169" s="39" t="s">
        <v>213</v>
      </c>
      <c r="K169" s="21"/>
      <c r="L169" s="30"/>
      <c r="M169" s="43"/>
      <c r="N169" s="30"/>
      <c r="O169" s="30"/>
      <c r="P169" s="44"/>
      <c r="Q169" s="39" t="s">
        <v>213</v>
      </c>
      <c r="R169" s="40"/>
      <c r="S169" s="39" t="s">
        <v>191</v>
      </c>
      <c r="T169" s="40"/>
      <c r="U169" s="39" t="s">
        <v>188</v>
      </c>
      <c r="V169" s="40"/>
      <c r="W169" s="39" t="s">
        <v>186</v>
      </c>
      <c r="X169" s="21"/>
      <c r="Y169" s="42" t="s">
        <v>195</v>
      </c>
    </row>
    <row r="170" spans="2:25" s="68" customFormat="1" ht="12" customHeight="1">
      <c r="B170" s="42" t="s">
        <v>194</v>
      </c>
      <c r="C170" s="40"/>
      <c r="D170" s="39" t="s">
        <v>184</v>
      </c>
      <c r="E170" s="40"/>
      <c r="F170" s="39" t="s">
        <v>189</v>
      </c>
      <c r="G170" s="40"/>
      <c r="H170" s="41" t="s">
        <v>185</v>
      </c>
      <c r="I170" s="21"/>
      <c r="J170" s="39" t="s">
        <v>192</v>
      </c>
      <c r="K170" s="21"/>
      <c r="L170" s="30"/>
      <c r="M170" s="43"/>
      <c r="N170" s="30"/>
      <c r="O170" s="30"/>
      <c r="P170" s="44"/>
      <c r="Q170" s="39" t="s">
        <v>192</v>
      </c>
      <c r="R170" s="40"/>
      <c r="S170" s="39" t="s">
        <v>185</v>
      </c>
      <c r="T170" s="40"/>
      <c r="U170" s="39" t="s">
        <v>189</v>
      </c>
      <c r="V170" s="40"/>
      <c r="W170" s="39" t="s">
        <v>184</v>
      </c>
      <c r="X170" s="21"/>
      <c r="Y170" s="42" t="s">
        <v>194</v>
      </c>
    </row>
    <row r="171" spans="2:25" s="68" customFormat="1" ht="2.25" customHeight="1">
      <c r="B171" s="45"/>
      <c r="C171" s="46"/>
      <c r="D171" s="47"/>
      <c r="E171" s="46"/>
      <c r="F171" s="47"/>
      <c r="G171" s="46"/>
      <c r="H171" s="47"/>
      <c r="I171" s="46"/>
      <c r="J171" s="47"/>
      <c r="K171" s="46"/>
      <c r="L171" s="48"/>
      <c r="M171" s="48"/>
      <c r="N171" s="48"/>
      <c r="O171" s="48"/>
      <c r="P171" s="48"/>
      <c r="Q171" s="45"/>
      <c r="R171" s="46"/>
      <c r="S171" s="47"/>
      <c r="T171" s="46"/>
      <c r="U171" s="47"/>
      <c r="V171" s="46"/>
      <c r="W171" s="47"/>
      <c r="X171" s="46"/>
      <c r="Y171" s="47"/>
    </row>
    <row r="172" spans="2:25" s="68" customFormat="1" ht="12" customHeight="1"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4" t="s">
        <v>46</v>
      </c>
      <c r="M172" s="111" t="s">
        <v>47</v>
      </c>
      <c r="N172" s="106"/>
      <c r="O172" s="108"/>
      <c r="P172" s="108"/>
      <c r="Q172" s="103">
        <f>J143</f>
        <v>12308</v>
      </c>
      <c r="R172" s="103"/>
      <c r="S172" s="103">
        <f>H143</f>
        <v>24762</v>
      </c>
      <c r="T172" s="103"/>
      <c r="U172" s="103">
        <f>F143</f>
        <v>28155</v>
      </c>
      <c r="V172" s="103"/>
      <c r="W172" s="103">
        <f>D143</f>
        <v>51308</v>
      </c>
      <c r="X172" s="103"/>
      <c r="Y172" s="103">
        <f>SUM(Q172:W172)</f>
        <v>116533</v>
      </c>
    </row>
    <row r="173" spans="2:25" s="77" customFormat="1" ht="12" customHeight="1">
      <c r="B173" s="72"/>
      <c r="C173" s="73"/>
      <c r="D173" s="72"/>
      <c r="E173" s="74"/>
      <c r="F173" s="72"/>
      <c r="G173" s="74"/>
      <c r="H173" s="72"/>
      <c r="I173" s="74"/>
      <c r="J173" s="72"/>
      <c r="K173" s="74"/>
      <c r="L173" s="76" t="s">
        <v>48</v>
      </c>
      <c r="M173" s="76" t="s">
        <v>49</v>
      </c>
      <c r="N173" s="109"/>
      <c r="O173" s="72"/>
      <c r="P173" s="73"/>
      <c r="Q173" s="72">
        <f>J144</f>
        <v>12033</v>
      </c>
      <c r="R173" s="73"/>
      <c r="S173" s="72">
        <f>H144</f>
        <v>20642</v>
      </c>
      <c r="T173" s="73"/>
      <c r="U173" s="72">
        <f>F144</f>
        <v>22932</v>
      </c>
      <c r="V173" s="73"/>
      <c r="W173" s="72">
        <f>D144</f>
        <v>46376</v>
      </c>
      <c r="X173" s="73"/>
      <c r="Y173" s="72">
        <f>SUM(Q173:W173)</f>
        <v>101983</v>
      </c>
    </row>
    <row r="174" spans="2:25" s="68" customFormat="1" ht="12" customHeight="1">
      <c r="B174" s="103">
        <f>SUM(D174:J174)</f>
        <v>67441</v>
      </c>
      <c r="C174" s="103"/>
      <c r="D174" s="103">
        <f>D175</f>
        <v>28567</v>
      </c>
      <c r="E174" s="103"/>
      <c r="F174" s="103">
        <f>F175</f>
        <v>16490</v>
      </c>
      <c r="G174" s="103"/>
      <c r="H174" s="103">
        <f>H175</f>
        <v>21236</v>
      </c>
      <c r="I174" s="103"/>
      <c r="J174" s="103">
        <f>J175</f>
        <v>1148</v>
      </c>
      <c r="K174" s="103"/>
      <c r="L174" s="79" t="s">
        <v>50</v>
      </c>
      <c r="M174" s="79" t="s">
        <v>51</v>
      </c>
      <c r="N174" s="79"/>
      <c r="O174" s="108"/>
      <c r="P174" s="108"/>
      <c r="Q174" s="103"/>
      <c r="R174" s="103"/>
      <c r="S174" s="103"/>
      <c r="T174" s="103"/>
      <c r="U174" s="103"/>
      <c r="V174" s="103"/>
      <c r="W174" s="103"/>
      <c r="X174" s="103"/>
      <c r="Y174" s="103"/>
    </row>
    <row r="175" spans="2:25" s="93" customFormat="1" ht="12" customHeight="1">
      <c r="B175" s="87">
        <f>SUM(D175:J175)</f>
        <v>67441</v>
      </c>
      <c r="C175" s="87"/>
      <c r="D175" s="87">
        <v>28567</v>
      </c>
      <c r="E175" s="87"/>
      <c r="F175" s="87">
        <v>16490</v>
      </c>
      <c r="G175" s="87"/>
      <c r="H175" s="87">
        <v>21236</v>
      </c>
      <c r="I175" s="87"/>
      <c r="J175" s="87">
        <v>1148</v>
      </c>
      <c r="K175" s="87"/>
      <c r="L175" s="112" t="s">
        <v>156</v>
      </c>
      <c r="M175" s="113"/>
      <c r="N175" s="114" t="s">
        <v>157</v>
      </c>
      <c r="O175" s="114"/>
      <c r="P175" s="89"/>
      <c r="Q175" s="87"/>
      <c r="R175" s="87"/>
      <c r="S175" s="87"/>
      <c r="T175" s="87"/>
      <c r="U175" s="87"/>
      <c r="V175" s="87"/>
      <c r="W175" s="87"/>
      <c r="X175" s="87"/>
      <c r="Y175" s="87"/>
    </row>
    <row r="176" spans="2:25" s="68" customFormat="1" ht="12" customHeight="1">
      <c r="B176" s="98">
        <f>SUM(D176:J176)</f>
        <v>49092</v>
      </c>
      <c r="C176" s="98"/>
      <c r="D176" s="98">
        <f>W172-D174</f>
        <v>22741</v>
      </c>
      <c r="E176" s="98"/>
      <c r="F176" s="98">
        <f>U172-F174</f>
        <v>11665</v>
      </c>
      <c r="G176" s="98"/>
      <c r="H176" s="98">
        <f>S172-H174</f>
        <v>3526</v>
      </c>
      <c r="I176" s="98"/>
      <c r="J176" s="98">
        <f>Q172-J174</f>
        <v>11160</v>
      </c>
      <c r="K176" s="103"/>
      <c r="L176" s="122" t="s">
        <v>54</v>
      </c>
      <c r="M176" s="128" t="s">
        <v>55</v>
      </c>
      <c r="N176" s="122"/>
      <c r="O176" s="108"/>
      <c r="P176" s="108"/>
      <c r="Q176" s="103"/>
      <c r="R176" s="103"/>
      <c r="S176" s="103"/>
      <c r="T176" s="103"/>
      <c r="U176" s="103"/>
      <c r="V176" s="103"/>
      <c r="W176" s="103"/>
      <c r="X176" s="103"/>
      <c r="Y176" s="103"/>
    </row>
    <row r="177" spans="2:56" s="67" customFormat="1" ht="12" customHeight="1" thickBot="1">
      <c r="B177" s="63">
        <f>SUM(D177:J177)</f>
        <v>34542</v>
      </c>
      <c r="C177" s="64"/>
      <c r="D177" s="63">
        <f>W173-D174</f>
        <v>17809</v>
      </c>
      <c r="E177" s="64"/>
      <c r="F177" s="63">
        <f>U173-F174</f>
        <v>6442</v>
      </c>
      <c r="G177" s="64"/>
      <c r="H177" s="63">
        <f>S173-H174</f>
        <v>-594</v>
      </c>
      <c r="I177" s="64"/>
      <c r="J177" s="63">
        <f>Q173-J174</f>
        <v>10885</v>
      </c>
      <c r="K177" s="64"/>
      <c r="L177" s="65" t="s">
        <v>56</v>
      </c>
      <c r="M177" s="65" t="s">
        <v>57</v>
      </c>
      <c r="N177" s="65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</row>
    <row r="178" spans="2:25" s="68" customFormat="1" ht="18">
      <c r="B178" s="14" t="s">
        <v>27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2:25" s="68" customFormat="1" ht="21" customHeight="1">
      <c r="B179" s="15" t="s">
        <v>28</v>
      </c>
      <c r="C179" s="15"/>
      <c r="D179" s="17"/>
      <c r="E179" s="18"/>
      <c r="F179" s="18"/>
      <c r="G179" s="18"/>
      <c r="H179" s="18"/>
      <c r="I179" s="18"/>
      <c r="J179" s="18"/>
      <c r="K179" s="18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2:25" s="68" customFormat="1" ht="3.75" customHeight="1">
      <c r="B180" s="20"/>
      <c r="C180" s="20"/>
      <c r="D180" s="20"/>
      <c r="E180" s="20"/>
      <c r="F180" s="20"/>
      <c r="G180" s="20"/>
      <c r="H180" s="20"/>
      <c r="I180" s="20"/>
      <c r="J180" s="20"/>
      <c r="K180" s="21"/>
      <c r="L180" s="22"/>
      <c r="M180" s="23"/>
      <c r="N180" s="24"/>
      <c r="O180" s="24"/>
      <c r="P180" s="25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2:25" s="68" customFormat="1" ht="12.75">
      <c r="B181" s="26" t="s">
        <v>29</v>
      </c>
      <c r="C181" s="27"/>
      <c r="D181" s="27"/>
      <c r="E181" s="27"/>
      <c r="F181" s="27"/>
      <c r="G181" s="27"/>
      <c r="H181" s="27"/>
      <c r="I181" s="27"/>
      <c r="J181" s="27"/>
      <c r="K181" s="21"/>
      <c r="L181" s="28" t="s">
        <v>6</v>
      </c>
      <c r="M181" s="29"/>
      <c r="N181" s="30" t="s">
        <v>72</v>
      </c>
      <c r="O181" s="30"/>
      <c r="P181" s="31"/>
      <c r="Q181" s="34" t="s">
        <v>30</v>
      </c>
      <c r="R181" s="27"/>
      <c r="S181" s="27"/>
      <c r="T181" s="27"/>
      <c r="U181" s="27"/>
      <c r="V181" s="27"/>
      <c r="W181" s="27"/>
      <c r="X181" s="27"/>
      <c r="Y181" s="129"/>
    </row>
    <row r="182" spans="2:25" s="68" customFormat="1" ht="2.25" customHeight="1">
      <c r="B182" s="32"/>
      <c r="C182" s="32"/>
      <c r="D182" s="32"/>
      <c r="E182" s="32"/>
      <c r="F182" s="32"/>
      <c r="G182" s="32"/>
      <c r="H182" s="32"/>
      <c r="I182" s="32"/>
      <c r="J182" s="32"/>
      <c r="K182" s="33"/>
      <c r="L182" s="27"/>
      <c r="M182" s="32"/>
      <c r="N182" s="27"/>
      <c r="O182" s="27"/>
      <c r="P182" s="31"/>
      <c r="Q182" s="31"/>
      <c r="R182" s="31"/>
      <c r="S182" s="31"/>
      <c r="T182" s="31"/>
      <c r="U182" s="31"/>
      <c r="V182" s="31"/>
      <c r="W182" s="31"/>
      <c r="X182" s="31"/>
      <c r="Y182" s="31"/>
    </row>
    <row r="183" spans="2:25" s="68" customFormat="1" ht="12.75">
      <c r="B183" s="34" t="s">
        <v>8</v>
      </c>
      <c r="C183" s="21"/>
      <c r="D183" s="35" t="s">
        <v>180</v>
      </c>
      <c r="E183" s="21"/>
      <c r="F183" s="35" t="s">
        <v>181</v>
      </c>
      <c r="G183" s="21"/>
      <c r="H183" s="35" t="s">
        <v>182</v>
      </c>
      <c r="I183" s="21"/>
      <c r="J183" s="35" t="s">
        <v>183</v>
      </c>
      <c r="K183" s="21"/>
      <c r="L183" s="34"/>
      <c r="M183" s="36"/>
      <c r="N183" s="34" t="s">
        <v>73</v>
      </c>
      <c r="O183" s="34"/>
      <c r="P183" s="31"/>
      <c r="Q183" s="35" t="s">
        <v>183</v>
      </c>
      <c r="R183" s="21"/>
      <c r="S183" s="35" t="s">
        <v>182</v>
      </c>
      <c r="T183" s="21"/>
      <c r="U183" s="35" t="s">
        <v>181</v>
      </c>
      <c r="V183" s="21"/>
      <c r="W183" s="35" t="s">
        <v>180</v>
      </c>
      <c r="X183" s="21"/>
      <c r="Y183" s="34" t="s">
        <v>8</v>
      </c>
    </row>
    <row r="184" spans="2:25" s="68" customFormat="1" ht="2.25" customHeight="1">
      <c r="B184" s="36"/>
      <c r="C184" s="21"/>
      <c r="D184" s="21"/>
      <c r="E184" s="21"/>
      <c r="F184" s="21"/>
      <c r="G184" s="21"/>
      <c r="H184" s="21"/>
      <c r="I184" s="21"/>
      <c r="J184" s="21"/>
      <c r="K184" s="21"/>
      <c r="L184" s="34"/>
      <c r="M184" s="36"/>
      <c r="N184" s="34"/>
      <c r="O184" s="34"/>
      <c r="P184" s="37"/>
      <c r="Q184" s="21"/>
      <c r="R184" s="21"/>
      <c r="S184" s="21"/>
      <c r="T184" s="21"/>
      <c r="U184" s="21"/>
      <c r="V184" s="21"/>
      <c r="W184" s="21"/>
      <c r="X184" s="21"/>
      <c r="Y184" s="36"/>
    </row>
    <row r="185" spans="2:25" s="68" customFormat="1" ht="12.75">
      <c r="B185" s="38" t="s">
        <v>9</v>
      </c>
      <c r="C185" s="21"/>
      <c r="D185" s="39" t="s">
        <v>9</v>
      </c>
      <c r="E185" s="40"/>
      <c r="F185" s="39" t="s">
        <v>187</v>
      </c>
      <c r="G185" s="21"/>
      <c r="H185" s="41" t="s">
        <v>190</v>
      </c>
      <c r="I185" s="21"/>
      <c r="J185" s="35" t="s">
        <v>193</v>
      </c>
      <c r="K185" s="21"/>
      <c r="L185" s="34"/>
      <c r="M185" s="36"/>
      <c r="N185" s="34"/>
      <c r="O185" s="34"/>
      <c r="P185" s="37"/>
      <c r="Q185" s="35" t="s">
        <v>193</v>
      </c>
      <c r="R185" s="21"/>
      <c r="S185" s="41" t="s">
        <v>190</v>
      </c>
      <c r="T185" s="40"/>
      <c r="U185" s="39" t="s">
        <v>187</v>
      </c>
      <c r="V185" s="21"/>
      <c r="W185" s="39" t="s">
        <v>9</v>
      </c>
      <c r="X185" s="21"/>
      <c r="Y185" s="38" t="s">
        <v>9</v>
      </c>
    </row>
    <row r="186" spans="2:25" s="68" customFormat="1" ht="12.75">
      <c r="B186" s="42" t="s">
        <v>195</v>
      </c>
      <c r="C186" s="40"/>
      <c r="D186" s="39" t="s">
        <v>186</v>
      </c>
      <c r="E186" s="40"/>
      <c r="F186" s="39" t="s">
        <v>188</v>
      </c>
      <c r="G186" s="40"/>
      <c r="H186" s="41" t="s">
        <v>191</v>
      </c>
      <c r="I186" s="21"/>
      <c r="J186" s="39" t="s">
        <v>213</v>
      </c>
      <c r="K186" s="21"/>
      <c r="L186" s="30"/>
      <c r="M186" s="43"/>
      <c r="N186" s="30"/>
      <c r="O186" s="30"/>
      <c r="P186" s="44"/>
      <c r="Q186" s="39" t="s">
        <v>213</v>
      </c>
      <c r="R186" s="40"/>
      <c r="S186" s="39" t="s">
        <v>191</v>
      </c>
      <c r="T186" s="40"/>
      <c r="U186" s="39" t="s">
        <v>188</v>
      </c>
      <c r="V186" s="40"/>
      <c r="W186" s="39" t="s">
        <v>186</v>
      </c>
      <c r="X186" s="21"/>
      <c r="Y186" s="42" t="s">
        <v>195</v>
      </c>
    </row>
    <row r="187" spans="2:25" s="68" customFormat="1" ht="12" customHeight="1">
      <c r="B187" s="42" t="s">
        <v>194</v>
      </c>
      <c r="C187" s="40"/>
      <c r="D187" s="39" t="s">
        <v>184</v>
      </c>
      <c r="E187" s="40"/>
      <c r="F187" s="39" t="s">
        <v>189</v>
      </c>
      <c r="G187" s="40"/>
      <c r="H187" s="41" t="s">
        <v>185</v>
      </c>
      <c r="I187" s="21"/>
      <c r="J187" s="39" t="s">
        <v>192</v>
      </c>
      <c r="K187" s="21"/>
      <c r="L187" s="30"/>
      <c r="M187" s="43"/>
      <c r="N187" s="30"/>
      <c r="O187" s="30"/>
      <c r="P187" s="44"/>
      <c r="Q187" s="39" t="s">
        <v>192</v>
      </c>
      <c r="R187" s="40"/>
      <c r="S187" s="39" t="s">
        <v>185</v>
      </c>
      <c r="T187" s="40"/>
      <c r="U187" s="39" t="s">
        <v>189</v>
      </c>
      <c r="V187" s="40"/>
      <c r="W187" s="39" t="s">
        <v>184</v>
      </c>
      <c r="X187" s="21"/>
      <c r="Y187" s="42" t="s">
        <v>194</v>
      </c>
    </row>
    <row r="188" spans="2:25" s="68" customFormat="1" ht="2.25" customHeight="1">
      <c r="B188" s="45"/>
      <c r="C188" s="46"/>
      <c r="D188" s="47"/>
      <c r="E188" s="46"/>
      <c r="F188" s="47"/>
      <c r="G188" s="46"/>
      <c r="H188" s="47"/>
      <c r="I188" s="46"/>
      <c r="J188" s="47"/>
      <c r="K188" s="46"/>
      <c r="L188" s="48"/>
      <c r="M188" s="48"/>
      <c r="N188" s="48"/>
      <c r="O188" s="48"/>
      <c r="P188" s="48"/>
      <c r="Q188" s="45"/>
      <c r="R188" s="46"/>
      <c r="S188" s="47"/>
      <c r="T188" s="46"/>
      <c r="U188" s="47"/>
      <c r="V188" s="46"/>
      <c r="W188" s="47"/>
      <c r="X188" s="46"/>
      <c r="Y188" s="47"/>
    </row>
    <row r="189" spans="2:25" s="77" customFormat="1" ht="12" customHeight="1">
      <c r="B189" s="72"/>
      <c r="C189" s="73"/>
      <c r="D189" s="72"/>
      <c r="E189" s="74"/>
      <c r="F189" s="72"/>
      <c r="G189" s="74"/>
      <c r="H189" s="72"/>
      <c r="I189" s="74"/>
      <c r="J189" s="72"/>
      <c r="K189" s="74"/>
      <c r="L189" s="76" t="s">
        <v>56</v>
      </c>
      <c r="M189" s="76" t="s">
        <v>57</v>
      </c>
      <c r="N189" s="109"/>
      <c r="O189" s="72"/>
      <c r="P189" s="73"/>
      <c r="Q189" s="72">
        <f>J177</f>
        <v>10885</v>
      </c>
      <c r="R189" s="73"/>
      <c r="S189" s="72">
        <f>H177</f>
        <v>-594</v>
      </c>
      <c r="T189" s="73"/>
      <c r="U189" s="72">
        <f>F177</f>
        <v>6442</v>
      </c>
      <c r="V189" s="73"/>
      <c r="W189" s="72">
        <f>D177</f>
        <v>17809</v>
      </c>
      <c r="X189" s="73"/>
      <c r="Y189" s="72">
        <f>SUM(Q189:W189)</f>
        <v>34542</v>
      </c>
    </row>
    <row r="190" spans="2:25" s="37" customFormat="1" ht="12" customHeight="1"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79" t="s">
        <v>58</v>
      </c>
      <c r="M190" s="79" t="s">
        <v>59</v>
      </c>
      <c r="N190" s="79"/>
      <c r="O190" s="108"/>
      <c r="P190" s="108"/>
      <c r="Q190" s="103">
        <f>Q191+Q192+Q193</f>
        <v>-789</v>
      </c>
      <c r="R190" s="103"/>
      <c r="S190" s="103">
        <f>S191+S192+S193</f>
        <v>6089</v>
      </c>
      <c r="T190" s="103"/>
      <c r="U190" s="103">
        <f>U191+U192+U193</f>
        <v>8623</v>
      </c>
      <c r="V190" s="103"/>
      <c r="W190" s="103">
        <f>W191+W192+W193</f>
        <v>-305</v>
      </c>
      <c r="X190" s="103"/>
      <c r="Y190" s="103">
        <f>Y191+Y192+Y193</f>
        <v>7171</v>
      </c>
    </row>
    <row r="191" spans="2:25" s="126" customFormat="1" ht="12" customHeight="1"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114" t="s">
        <v>158</v>
      </c>
      <c r="M191" s="114"/>
      <c r="N191" s="113" t="s">
        <v>159</v>
      </c>
      <c r="O191" s="89"/>
      <c r="P191" s="89"/>
      <c r="Q191" s="87">
        <v>0</v>
      </c>
      <c r="R191" s="87"/>
      <c r="S191" s="87">
        <v>1977</v>
      </c>
      <c r="T191" s="87"/>
      <c r="U191" s="87">
        <v>2315</v>
      </c>
      <c r="V191" s="87"/>
      <c r="W191" s="87">
        <v>25</v>
      </c>
      <c r="X191" s="87"/>
      <c r="Y191" s="87">
        <v>4317</v>
      </c>
    </row>
    <row r="192" spans="2:25" s="126" customFormat="1" ht="12" customHeight="1"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114" t="s">
        <v>160</v>
      </c>
      <c r="M192" s="114"/>
      <c r="N192" s="114" t="s">
        <v>161</v>
      </c>
      <c r="O192" s="89"/>
      <c r="P192" s="89"/>
      <c r="Q192" s="87">
        <v>18</v>
      </c>
      <c r="R192" s="87"/>
      <c r="S192" s="87">
        <v>622</v>
      </c>
      <c r="T192" s="87"/>
      <c r="U192" s="87">
        <v>3266</v>
      </c>
      <c r="V192" s="87"/>
      <c r="W192" s="87">
        <v>1276</v>
      </c>
      <c r="X192" s="87"/>
      <c r="Y192" s="87">
        <v>5182</v>
      </c>
    </row>
    <row r="193" spans="2:25" s="93" customFormat="1" ht="12" customHeight="1">
      <c r="B193" s="91"/>
      <c r="C193" s="55"/>
      <c r="D193" s="91"/>
      <c r="E193" s="53"/>
      <c r="F193" s="91"/>
      <c r="G193" s="53"/>
      <c r="H193" s="91"/>
      <c r="I193" s="53"/>
      <c r="J193" s="91"/>
      <c r="K193" s="53"/>
      <c r="L193" s="92" t="s">
        <v>162</v>
      </c>
      <c r="M193" s="92"/>
      <c r="N193" s="92" t="s">
        <v>163</v>
      </c>
      <c r="O193" s="91"/>
      <c r="P193" s="55"/>
      <c r="Q193" s="91">
        <v>-807</v>
      </c>
      <c r="R193" s="55"/>
      <c r="S193" s="91">
        <v>3490</v>
      </c>
      <c r="T193" s="55"/>
      <c r="U193" s="91">
        <v>3042</v>
      </c>
      <c r="V193" s="55"/>
      <c r="W193" s="91">
        <v>-1606</v>
      </c>
      <c r="X193" s="55"/>
      <c r="Y193" s="91">
        <v>-2328</v>
      </c>
    </row>
    <row r="194" spans="2:56" s="131" customFormat="1" ht="12" customHeight="1"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79" t="s">
        <v>58</v>
      </c>
      <c r="M194" s="79" t="s">
        <v>60</v>
      </c>
      <c r="N194" s="79"/>
      <c r="O194" s="108"/>
      <c r="P194" s="108"/>
      <c r="Q194" s="103">
        <f>Q195+Q196+Q197</f>
        <v>-26</v>
      </c>
      <c r="R194" s="103"/>
      <c r="S194" s="103">
        <f>S195+S196+S197</f>
        <v>-1196</v>
      </c>
      <c r="T194" s="103"/>
      <c r="U194" s="103">
        <f>U195+U196+U197</f>
        <v>-8764</v>
      </c>
      <c r="V194" s="103"/>
      <c r="W194" s="103">
        <f>W195+W196+W197</f>
        <v>-8811</v>
      </c>
      <c r="X194" s="103"/>
      <c r="Y194" s="103">
        <f>Y195+Y196+Y197</f>
        <v>-12350</v>
      </c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0"/>
      <c r="AY194" s="130"/>
      <c r="AZ194" s="130"/>
      <c r="BA194" s="130"/>
      <c r="BB194" s="130"/>
      <c r="BC194" s="130"/>
      <c r="BD194" s="130"/>
    </row>
    <row r="195" spans="2:56" s="56" customFormat="1" ht="12" customHeight="1"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114" t="s">
        <v>158</v>
      </c>
      <c r="M195" s="113"/>
      <c r="N195" s="114" t="s">
        <v>159</v>
      </c>
      <c r="O195" s="89"/>
      <c r="P195" s="89"/>
      <c r="Q195" s="87">
        <v>0</v>
      </c>
      <c r="R195" s="87"/>
      <c r="S195" s="87">
        <v>0</v>
      </c>
      <c r="T195" s="87"/>
      <c r="U195" s="87">
        <v>0</v>
      </c>
      <c r="V195" s="87"/>
      <c r="W195" s="87">
        <v>0</v>
      </c>
      <c r="X195" s="87"/>
      <c r="Y195" s="87">
        <v>0</v>
      </c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</row>
    <row r="196" spans="2:25" s="132" customFormat="1" ht="12" customHeight="1"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114" t="s">
        <v>160</v>
      </c>
      <c r="M196" s="114"/>
      <c r="N196" s="114" t="s">
        <v>161</v>
      </c>
      <c r="O196" s="89"/>
      <c r="P196" s="89"/>
      <c r="Q196" s="87">
        <v>-3</v>
      </c>
      <c r="R196" s="87"/>
      <c r="S196" s="87">
        <v>-821</v>
      </c>
      <c r="T196" s="87"/>
      <c r="U196" s="87">
        <v>-5384</v>
      </c>
      <c r="V196" s="87"/>
      <c r="W196" s="87">
        <v>-4238</v>
      </c>
      <c r="X196" s="87"/>
      <c r="Y196" s="87">
        <v>-10446</v>
      </c>
    </row>
    <row r="197" spans="2:25" s="93" customFormat="1" ht="12" customHeight="1"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114" t="s">
        <v>162</v>
      </c>
      <c r="M197" s="114"/>
      <c r="N197" s="114" t="s">
        <v>174</v>
      </c>
      <c r="O197" s="89"/>
      <c r="P197" s="89"/>
      <c r="Q197" s="87">
        <v>-23</v>
      </c>
      <c r="R197" s="87"/>
      <c r="S197" s="87">
        <v>-375</v>
      </c>
      <c r="T197" s="87"/>
      <c r="U197" s="87">
        <v>-3380</v>
      </c>
      <c r="V197" s="87"/>
      <c r="W197" s="87">
        <v>-4573</v>
      </c>
      <c r="X197" s="87"/>
      <c r="Y197" s="87">
        <v>-1904</v>
      </c>
    </row>
    <row r="198" spans="2:25" s="68" customFormat="1" ht="12" customHeight="1">
      <c r="B198" s="133">
        <f>SUM(D198:J198)</f>
        <v>29363</v>
      </c>
      <c r="C198" s="133"/>
      <c r="D198" s="133">
        <f>W189+W190+W194</f>
        <v>8693</v>
      </c>
      <c r="E198" s="133"/>
      <c r="F198" s="133">
        <f>U189+U190+U194</f>
        <v>6301</v>
      </c>
      <c r="G198" s="133"/>
      <c r="H198" s="133">
        <f>S189+S190+S194</f>
        <v>4299</v>
      </c>
      <c r="I198" s="133"/>
      <c r="J198" s="133">
        <f>Q189+Q190+Q194</f>
        <v>10070</v>
      </c>
      <c r="K198" s="103"/>
      <c r="L198" s="134" t="s">
        <v>61</v>
      </c>
      <c r="M198" s="134" t="s">
        <v>164</v>
      </c>
      <c r="N198" s="134"/>
      <c r="O198" s="108"/>
      <c r="P198" s="108"/>
      <c r="Q198" s="103"/>
      <c r="R198" s="103"/>
      <c r="S198" s="103"/>
      <c r="T198" s="103"/>
      <c r="U198" s="103"/>
      <c r="V198" s="103"/>
      <c r="W198" s="103"/>
      <c r="X198" s="103"/>
      <c r="Y198" s="103"/>
    </row>
    <row r="199" spans="2:25" s="68" customFormat="1" ht="12" customHeight="1"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35"/>
      <c r="M199" s="135" t="s">
        <v>165</v>
      </c>
      <c r="N199" s="135"/>
      <c r="O199" s="108"/>
      <c r="P199" s="108"/>
      <c r="Q199" s="103"/>
      <c r="R199" s="103"/>
      <c r="S199" s="103"/>
      <c r="T199" s="103"/>
      <c r="U199" s="103"/>
      <c r="V199" s="103"/>
      <c r="W199" s="103"/>
      <c r="X199" s="103"/>
      <c r="Y199" s="103"/>
    </row>
    <row r="200" spans="2:56" s="67" customFormat="1" ht="12" customHeight="1" thickBot="1">
      <c r="B200" s="63"/>
      <c r="C200" s="64"/>
      <c r="D200" s="63"/>
      <c r="E200" s="64"/>
      <c r="F200" s="63"/>
      <c r="G200" s="64"/>
      <c r="H200" s="63"/>
      <c r="I200" s="64"/>
      <c r="J200" s="63"/>
      <c r="K200" s="64"/>
      <c r="L200" s="65"/>
      <c r="M200" s="65" t="s">
        <v>166</v>
      </c>
      <c r="N200" s="65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</row>
    <row r="201" spans="2:25" s="68" customFormat="1" ht="21" customHeight="1">
      <c r="B201" s="15" t="s">
        <v>31</v>
      </c>
      <c r="C201" s="15"/>
      <c r="D201" s="17"/>
      <c r="E201" s="18"/>
      <c r="F201" s="18"/>
      <c r="G201" s="18"/>
      <c r="H201" s="18"/>
      <c r="I201" s="18"/>
      <c r="J201" s="18"/>
      <c r="K201" s="18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2:25" s="68" customFormat="1" ht="3.75" customHeight="1">
      <c r="B202" s="20"/>
      <c r="C202" s="20"/>
      <c r="D202" s="20"/>
      <c r="E202" s="20"/>
      <c r="F202" s="20"/>
      <c r="G202" s="20"/>
      <c r="H202" s="20"/>
      <c r="I202" s="20"/>
      <c r="J202" s="20"/>
      <c r="K202" s="21"/>
      <c r="L202" s="22"/>
      <c r="M202" s="23"/>
      <c r="N202" s="24"/>
      <c r="O202" s="24"/>
      <c r="P202" s="25"/>
      <c r="Q202" s="20"/>
      <c r="R202" s="20"/>
      <c r="S202" s="20"/>
      <c r="T202" s="20"/>
      <c r="U202" s="20"/>
      <c r="V202" s="20"/>
      <c r="W202" s="20"/>
      <c r="X202" s="20"/>
      <c r="Y202" s="20"/>
    </row>
    <row r="203" spans="2:25" s="68" customFormat="1" ht="12.75">
      <c r="B203" s="26" t="s">
        <v>29</v>
      </c>
      <c r="C203" s="27"/>
      <c r="D203" s="27"/>
      <c r="E203" s="27"/>
      <c r="F203" s="27"/>
      <c r="G203" s="27"/>
      <c r="H203" s="27"/>
      <c r="I203" s="27"/>
      <c r="J203" s="27"/>
      <c r="K203" s="21"/>
      <c r="L203" s="28" t="s">
        <v>6</v>
      </c>
      <c r="M203" s="29"/>
      <c r="N203" s="30" t="s">
        <v>72</v>
      </c>
      <c r="O203" s="30"/>
      <c r="P203" s="31"/>
      <c r="Q203" s="34" t="s">
        <v>30</v>
      </c>
      <c r="R203" s="27"/>
      <c r="S203" s="27"/>
      <c r="T203" s="27"/>
      <c r="U203" s="27"/>
      <c r="V203" s="27"/>
      <c r="W203" s="27"/>
      <c r="X203" s="27"/>
      <c r="Y203" s="129"/>
    </row>
    <row r="204" spans="2:25" s="68" customFormat="1" ht="2.25" customHeight="1">
      <c r="B204" s="32"/>
      <c r="C204" s="32"/>
      <c r="D204" s="32"/>
      <c r="E204" s="32"/>
      <c r="F204" s="32"/>
      <c r="G204" s="32"/>
      <c r="H204" s="32"/>
      <c r="I204" s="32"/>
      <c r="J204" s="32"/>
      <c r="K204" s="33"/>
      <c r="L204" s="27"/>
      <c r="M204" s="32"/>
      <c r="N204" s="27"/>
      <c r="O204" s="27"/>
      <c r="P204" s="31"/>
      <c r="Q204" s="31"/>
      <c r="R204" s="31"/>
      <c r="S204" s="31"/>
      <c r="T204" s="31"/>
      <c r="U204" s="31"/>
      <c r="V204" s="31"/>
      <c r="W204" s="31"/>
      <c r="X204" s="31"/>
      <c r="Y204" s="31"/>
    </row>
    <row r="205" spans="2:25" s="68" customFormat="1" ht="12.75">
      <c r="B205" s="34" t="s">
        <v>8</v>
      </c>
      <c r="C205" s="21"/>
      <c r="D205" s="35" t="s">
        <v>180</v>
      </c>
      <c r="E205" s="21"/>
      <c r="F205" s="35" t="s">
        <v>181</v>
      </c>
      <c r="G205" s="21"/>
      <c r="H205" s="35" t="s">
        <v>182</v>
      </c>
      <c r="I205" s="21"/>
      <c r="J205" s="35" t="s">
        <v>183</v>
      </c>
      <c r="K205" s="21"/>
      <c r="L205" s="34"/>
      <c r="M205" s="36"/>
      <c r="N205" s="34" t="s">
        <v>73</v>
      </c>
      <c r="O205" s="34"/>
      <c r="P205" s="31"/>
      <c r="Q205" s="35" t="s">
        <v>183</v>
      </c>
      <c r="R205" s="21"/>
      <c r="S205" s="35" t="s">
        <v>182</v>
      </c>
      <c r="T205" s="21"/>
      <c r="U205" s="35" t="s">
        <v>181</v>
      </c>
      <c r="V205" s="21"/>
      <c r="W205" s="35" t="s">
        <v>180</v>
      </c>
      <c r="X205" s="21"/>
      <c r="Y205" s="34" t="s">
        <v>8</v>
      </c>
    </row>
    <row r="206" spans="2:25" s="68" customFormat="1" ht="2.25" customHeight="1">
      <c r="B206" s="36"/>
      <c r="C206" s="21"/>
      <c r="D206" s="21"/>
      <c r="E206" s="21"/>
      <c r="F206" s="21"/>
      <c r="G206" s="21"/>
      <c r="H206" s="21"/>
      <c r="I206" s="21"/>
      <c r="J206" s="21"/>
      <c r="K206" s="21"/>
      <c r="L206" s="34"/>
      <c r="M206" s="36"/>
      <c r="N206" s="34"/>
      <c r="O206" s="34"/>
      <c r="P206" s="37"/>
      <c r="Q206" s="21"/>
      <c r="R206" s="21"/>
      <c r="S206" s="21"/>
      <c r="T206" s="21"/>
      <c r="U206" s="21"/>
      <c r="V206" s="21"/>
      <c r="W206" s="21"/>
      <c r="X206" s="21"/>
      <c r="Y206" s="36"/>
    </row>
    <row r="207" spans="2:25" s="68" customFormat="1" ht="12.75">
      <c r="B207" s="38" t="s">
        <v>9</v>
      </c>
      <c r="C207" s="21"/>
      <c r="D207" s="39" t="s">
        <v>9</v>
      </c>
      <c r="E207" s="40"/>
      <c r="F207" s="39" t="s">
        <v>187</v>
      </c>
      <c r="G207" s="21"/>
      <c r="H207" s="41" t="s">
        <v>190</v>
      </c>
      <c r="I207" s="21"/>
      <c r="J207" s="35" t="s">
        <v>193</v>
      </c>
      <c r="K207" s="21"/>
      <c r="L207" s="34"/>
      <c r="M207" s="36"/>
      <c r="N207" s="34"/>
      <c r="O207" s="34"/>
      <c r="P207" s="37"/>
      <c r="Q207" s="35" t="s">
        <v>193</v>
      </c>
      <c r="R207" s="21"/>
      <c r="S207" s="41" t="s">
        <v>190</v>
      </c>
      <c r="T207" s="40"/>
      <c r="U207" s="39" t="s">
        <v>187</v>
      </c>
      <c r="V207" s="21"/>
      <c r="W207" s="39" t="s">
        <v>9</v>
      </c>
      <c r="X207" s="21"/>
      <c r="Y207" s="38" t="s">
        <v>9</v>
      </c>
    </row>
    <row r="208" spans="2:25" s="68" customFormat="1" ht="12.75">
      <c r="B208" s="42" t="s">
        <v>195</v>
      </c>
      <c r="C208" s="40"/>
      <c r="D208" s="39" t="s">
        <v>186</v>
      </c>
      <c r="E208" s="40"/>
      <c r="F208" s="39" t="s">
        <v>188</v>
      </c>
      <c r="G208" s="40"/>
      <c r="H208" s="41" t="s">
        <v>191</v>
      </c>
      <c r="I208" s="21"/>
      <c r="J208" s="39" t="s">
        <v>213</v>
      </c>
      <c r="K208" s="21"/>
      <c r="L208" s="30"/>
      <c r="M208" s="43"/>
      <c r="N208" s="30"/>
      <c r="O208" s="30"/>
      <c r="P208" s="44"/>
      <c r="Q208" s="39" t="s">
        <v>213</v>
      </c>
      <c r="R208" s="40"/>
      <c r="S208" s="39" t="s">
        <v>191</v>
      </c>
      <c r="T208" s="40"/>
      <c r="U208" s="39" t="s">
        <v>188</v>
      </c>
      <c r="V208" s="40"/>
      <c r="W208" s="39" t="s">
        <v>186</v>
      </c>
      <c r="X208" s="21"/>
      <c r="Y208" s="42" t="s">
        <v>195</v>
      </c>
    </row>
    <row r="209" spans="2:25" s="68" customFormat="1" ht="12" customHeight="1">
      <c r="B209" s="42" t="s">
        <v>194</v>
      </c>
      <c r="C209" s="40"/>
      <c r="D209" s="39" t="s">
        <v>184</v>
      </c>
      <c r="E209" s="40"/>
      <c r="F209" s="39" t="s">
        <v>189</v>
      </c>
      <c r="G209" s="40"/>
      <c r="H209" s="41" t="s">
        <v>185</v>
      </c>
      <c r="I209" s="21"/>
      <c r="J209" s="39" t="s">
        <v>192</v>
      </c>
      <c r="K209" s="21"/>
      <c r="L209" s="30"/>
      <c r="M209" s="43"/>
      <c r="N209" s="30"/>
      <c r="O209" s="30"/>
      <c r="P209" s="44"/>
      <c r="Q209" s="39" t="s">
        <v>192</v>
      </c>
      <c r="R209" s="40"/>
      <c r="S209" s="39" t="s">
        <v>185</v>
      </c>
      <c r="T209" s="40"/>
      <c r="U209" s="39" t="s">
        <v>189</v>
      </c>
      <c r="V209" s="40"/>
      <c r="W209" s="39" t="s">
        <v>184</v>
      </c>
      <c r="X209" s="21"/>
      <c r="Y209" s="42" t="s">
        <v>194</v>
      </c>
    </row>
    <row r="210" spans="2:25" s="68" customFormat="1" ht="2.25" customHeight="1">
      <c r="B210" s="45"/>
      <c r="C210" s="46"/>
      <c r="D210" s="47"/>
      <c r="E210" s="46"/>
      <c r="F210" s="47"/>
      <c r="G210" s="46"/>
      <c r="H210" s="47"/>
      <c r="I210" s="46"/>
      <c r="J210" s="47"/>
      <c r="K210" s="46"/>
      <c r="L210" s="48"/>
      <c r="M210" s="48"/>
      <c r="N210" s="48"/>
      <c r="O210" s="48"/>
      <c r="P210" s="48"/>
      <c r="Q210" s="45"/>
      <c r="R210" s="46"/>
      <c r="S210" s="47"/>
      <c r="T210" s="46"/>
      <c r="U210" s="47"/>
      <c r="V210" s="46"/>
      <c r="W210" s="47"/>
      <c r="X210" s="46"/>
      <c r="Y210" s="47"/>
    </row>
    <row r="211" spans="2:25" s="141" customFormat="1" ht="12" customHeight="1"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7" t="s">
        <v>61</v>
      </c>
      <c r="M211" s="138" t="s">
        <v>164</v>
      </c>
      <c r="N211" s="138"/>
      <c r="O211" s="139"/>
      <c r="P211" s="140"/>
      <c r="Q211" s="136">
        <f>J198</f>
        <v>10070</v>
      </c>
      <c r="R211" s="136"/>
      <c r="S211" s="136">
        <f>H198</f>
        <v>4299</v>
      </c>
      <c r="T211" s="136"/>
      <c r="U211" s="136">
        <f>F198</f>
        <v>6301</v>
      </c>
      <c r="V211" s="136"/>
      <c r="W211" s="136">
        <f>D198</f>
        <v>8693</v>
      </c>
      <c r="X211" s="136"/>
      <c r="Y211" s="136">
        <f>SUM(Q211:W211)</f>
        <v>29363</v>
      </c>
    </row>
    <row r="212" spans="2:25" s="16" customFormat="1" ht="12" customHeight="1"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42"/>
      <c r="M212" s="143" t="s">
        <v>165</v>
      </c>
      <c r="N212" s="143"/>
      <c r="O212" s="108"/>
      <c r="P212" s="108"/>
      <c r="Q212" s="103"/>
      <c r="R212" s="103"/>
      <c r="S212" s="103"/>
      <c r="T212" s="103"/>
      <c r="U212" s="103"/>
      <c r="V212" s="103"/>
      <c r="W212" s="103"/>
      <c r="X212" s="103"/>
      <c r="Y212" s="103"/>
    </row>
    <row r="213" spans="2:25" s="77" customFormat="1" ht="12" customHeight="1">
      <c r="B213" s="72"/>
      <c r="C213" s="73"/>
      <c r="D213" s="72"/>
      <c r="E213" s="74"/>
      <c r="F213" s="72"/>
      <c r="G213" s="74"/>
      <c r="H213" s="72"/>
      <c r="I213" s="74"/>
      <c r="J213" s="72"/>
      <c r="K213" s="74"/>
      <c r="L213" s="76"/>
      <c r="M213" s="76" t="s">
        <v>166</v>
      </c>
      <c r="N213" s="76"/>
      <c r="O213" s="72"/>
      <c r="P213" s="73"/>
      <c r="Q213" s="72"/>
      <c r="R213" s="73"/>
      <c r="S213" s="72"/>
      <c r="T213" s="73"/>
      <c r="U213" s="72"/>
      <c r="V213" s="73"/>
      <c r="W213" s="72"/>
      <c r="X213" s="73"/>
      <c r="Y213" s="72"/>
    </row>
    <row r="214" spans="2:25" s="148" customFormat="1" ht="12" customHeight="1">
      <c r="B214" s="144">
        <f>SUM(D214:J214)</f>
        <v>32354</v>
      </c>
      <c r="C214" s="145"/>
      <c r="D214" s="144">
        <f>D215+D217</f>
        <v>8658</v>
      </c>
      <c r="E214" s="146"/>
      <c r="F214" s="144">
        <f>F215+F217</f>
        <v>13485</v>
      </c>
      <c r="G214" s="146"/>
      <c r="H214" s="144">
        <f>H215+H217</f>
        <v>9891</v>
      </c>
      <c r="I214" s="146"/>
      <c r="J214" s="144">
        <f>J215+J217</f>
        <v>320</v>
      </c>
      <c r="K214" s="146"/>
      <c r="L214" s="147" t="s">
        <v>216</v>
      </c>
      <c r="M214" s="147" t="s">
        <v>217</v>
      </c>
      <c r="N214" s="147"/>
      <c r="O214" s="144"/>
      <c r="P214" s="145"/>
      <c r="Q214" s="144"/>
      <c r="R214" s="145"/>
      <c r="S214" s="144"/>
      <c r="T214" s="145"/>
      <c r="U214" s="144"/>
      <c r="V214" s="145"/>
      <c r="W214" s="144"/>
      <c r="X214" s="145"/>
      <c r="Y214" s="144"/>
    </row>
    <row r="215" spans="2:25" s="56" customFormat="1" ht="12" customHeight="1">
      <c r="B215" s="87">
        <f>SUM(D215:J215)</f>
        <v>32354</v>
      </c>
      <c r="C215" s="87"/>
      <c r="D215" s="87">
        <v>8658</v>
      </c>
      <c r="E215" s="87"/>
      <c r="F215" s="87">
        <v>13485</v>
      </c>
      <c r="G215" s="87"/>
      <c r="H215" s="87">
        <v>9891</v>
      </c>
      <c r="I215" s="87"/>
      <c r="J215" s="87">
        <v>320</v>
      </c>
      <c r="K215" s="87"/>
      <c r="L215" s="88" t="s">
        <v>62</v>
      </c>
      <c r="M215" s="88"/>
      <c r="N215" s="88" t="s">
        <v>63</v>
      </c>
      <c r="O215" s="89"/>
      <c r="P215" s="89"/>
      <c r="Q215" s="87"/>
      <c r="R215" s="87"/>
      <c r="S215" s="87"/>
      <c r="T215" s="87"/>
      <c r="U215" s="87"/>
      <c r="V215" s="87"/>
      <c r="W215" s="87"/>
      <c r="X215" s="87"/>
      <c r="Y215" s="87"/>
    </row>
    <row r="216" spans="2:25" s="31" customFormat="1" ht="12" customHeight="1">
      <c r="B216" s="103">
        <f>SUM(D216:J216)</f>
        <v>-14550</v>
      </c>
      <c r="C216" s="103"/>
      <c r="D216" s="103">
        <f>-D24</f>
        <v>-4932</v>
      </c>
      <c r="E216" s="103"/>
      <c r="F216" s="103">
        <f>-F24</f>
        <v>-5223</v>
      </c>
      <c r="G216" s="103"/>
      <c r="H216" s="103">
        <f>-H24</f>
        <v>-4120</v>
      </c>
      <c r="I216" s="103"/>
      <c r="J216" s="103">
        <f>-J24</f>
        <v>-275</v>
      </c>
      <c r="K216" s="103"/>
      <c r="L216" s="111" t="s">
        <v>14</v>
      </c>
      <c r="M216" s="111" t="s">
        <v>15</v>
      </c>
      <c r="N216" s="111"/>
      <c r="O216" s="108"/>
      <c r="P216" s="108"/>
      <c r="Q216" s="103"/>
      <c r="R216" s="103"/>
      <c r="S216" s="103"/>
      <c r="T216" s="103"/>
      <c r="U216" s="103"/>
      <c r="V216" s="103"/>
      <c r="W216" s="103"/>
      <c r="X216" s="103"/>
      <c r="Y216" s="103"/>
    </row>
    <row r="217" spans="2:25" s="56" customFormat="1" ht="12" customHeight="1" hidden="1">
      <c r="B217" s="87">
        <f>SUM(D217:J217)</f>
        <v>0</v>
      </c>
      <c r="C217" s="87"/>
      <c r="D217" s="87">
        <v>0</v>
      </c>
      <c r="E217" s="87"/>
      <c r="F217" s="87">
        <v>0</v>
      </c>
      <c r="G217" s="87"/>
      <c r="H217" s="87">
        <v>0</v>
      </c>
      <c r="I217" s="87"/>
      <c r="J217" s="87">
        <v>0</v>
      </c>
      <c r="K217" s="87"/>
      <c r="L217" s="114" t="s">
        <v>224</v>
      </c>
      <c r="M217" s="114"/>
      <c r="N217" s="114" t="s">
        <v>225</v>
      </c>
      <c r="O217" s="89"/>
      <c r="P217" s="89"/>
      <c r="Q217" s="87"/>
      <c r="R217" s="87"/>
      <c r="S217" s="87"/>
      <c r="T217" s="87"/>
      <c r="U217" s="87"/>
      <c r="V217" s="87"/>
      <c r="W217" s="87"/>
      <c r="X217" s="87"/>
      <c r="Y217" s="87"/>
    </row>
    <row r="218" spans="2:25" s="44" customFormat="1" ht="12" customHeight="1">
      <c r="B218" s="103">
        <f>SUM(D218:J218)</f>
        <v>55</v>
      </c>
      <c r="C218" s="103"/>
      <c r="D218" s="103">
        <v>279</v>
      </c>
      <c r="E218" s="103"/>
      <c r="F218" s="103">
        <v>643</v>
      </c>
      <c r="G218" s="103"/>
      <c r="H218" s="103">
        <v>-924</v>
      </c>
      <c r="I218" s="103"/>
      <c r="J218" s="103">
        <v>57</v>
      </c>
      <c r="K218" s="103"/>
      <c r="L218" s="111" t="s">
        <v>64</v>
      </c>
      <c r="M218" s="111" t="s">
        <v>167</v>
      </c>
      <c r="N218" s="111"/>
      <c r="O218" s="108"/>
      <c r="P218" s="108"/>
      <c r="Q218" s="103"/>
      <c r="R218" s="103"/>
      <c r="S218" s="103"/>
      <c r="T218" s="103"/>
      <c r="U218" s="103"/>
      <c r="V218" s="103"/>
      <c r="W218" s="103"/>
      <c r="X218" s="103"/>
      <c r="Y218" s="103"/>
    </row>
    <row r="219" spans="2:25" s="44" customFormat="1" ht="12" customHeight="1"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49"/>
      <c r="M219" s="150" t="s">
        <v>168</v>
      </c>
      <c r="N219" s="150"/>
      <c r="O219" s="108"/>
      <c r="P219" s="108"/>
      <c r="Q219" s="103"/>
      <c r="R219" s="103"/>
      <c r="S219" s="103"/>
      <c r="T219" s="103"/>
      <c r="U219" s="103"/>
      <c r="V219" s="103"/>
      <c r="W219" s="103"/>
      <c r="X219" s="103"/>
      <c r="Y219" s="103"/>
    </row>
    <row r="220" spans="11:25" s="48" customFormat="1" ht="12" customHeight="1">
      <c r="K220" s="103"/>
      <c r="L220" s="149"/>
      <c r="M220" s="150" t="s">
        <v>169</v>
      </c>
      <c r="N220" s="150"/>
      <c r="O220" s="108"/>
      <c r="P220" s="108"/>
      <c r="Q220" s="103"/>
      <c r="R220" s="103"/>
      <c r="S220" s="103"/>
      <c r="T220" s="103"/>
      <c r="U220" s="103"/>
      <c r="V220" s="103"/>
      <c r="W220" s="103"/>
      <c r="X220" s="103"/>
      <c r="Y220" s="103"/>
    </row>
    <row r="221" spans="2:56" s="31" customFormat="1" ht="12" customHeight="1">
      <c r="B221" s="98">
        <f>SUM(D221:J221)</f>
        <v>11504</v>
      </c>
      <c r="C221" s="98"/>
      <c r="D221" s="98">
        <f>W211-D214-D216-D218</f>
        <v>4688</v>
      </c>
      <c r="E221" s="98"/>
      <c r="F221" s="98">
        <f>U211-F214-F216-F218</f>
        <v>-2604</v>
      </c>
      <c r="G221" s="98"/>
      <c r="H221" s="98">
        <f>S211-H214-H216-H218</f>
        <v>-548</v>
      </c>
      <c r="I221" s="98"/>
      <c r="J221" s="98">
        <f>Q211-J214-J216-J218</f>
        <v>9968</v>
      </c>
      <c r="K221" s="103"/>
      <c r="L221" s="121" t="s">
        <v>65</v>
      </c>
      <c r="M221" s="121" t="s">
        <v>170</v>
      </c>
      <c r="N221" s="121"/>
      <c r="O221" s="108"/>
      <c r="P221" s="108"/>
      <c r="Q221" s="103"/>
      <c r="R221" s="103"/>
      <c r="S221" s="103"/>
      <c r="T221" s="103"/>
      <c r="U221" s="103"/>
      <c r="V221" s="103"/>
      <c r="W221" s="103"/>
      <c r="X221" s="103"/>
      <c r="Y221" s="103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</row>
    <row r="222" spans="2:56" s="62" customFormat="1" ht="12" customHeight="1" thickBot="1">
      <c r="B222" s="151"/>
      <c r="C222" s="152"/>
      <c r="D222" s="151"/>
      <c r="E222" s="152"/>
      <c r="F222" s="151"/>
      <c r="G222" s="152"/>
      <c r="H222" s="151"/>
      <c r="I222" s="152"/>
      <c r="J222" s="151"/>
      <c r="K222" s="152"/>
      <c r="L222" s="153"/>
      <c r="M222" s="153" t="s">
        <v>171</v>
      </c>
      <c r="N222" s="153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</row>
    <row r="223" spans="2:56" s="31" customFormat="1" ht="12" customHeight="1">
      <c r="B223" s="150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</row>
    <row r="224" spans="2:56" s="31" customFormat="1" ht="12" customHeight="1">
      <c r="B224" s="157">
        <v>0</v>
      </c>
      <c r="C224" s="158">
        <f>IF(B224="(P)","Estimación provisional",IF(B224="(A)","Estimación avance",""))</f>
      </c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</row>
    <row r="225" spans="2:56" s="131" customFormat="1" ht="12" customHeight="1"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AJ225" s="130"/>
      <c r="AK225" s="130"/>
      <c r="AL225" s="130"/>
      <c r="AM225" s="130"/>
      <c r="AN225" s="130"/>
      <c r="AO225" s="130"/>
      <c r="AP225" s="130"/>
      <c r="AQ225" s="130"/>
      <c r="AR225" s="130"/>
      <c r="AS225" s="130"/>
      <c r="AT225" s="130"/>
      <c r="AU225" s="130"/>
      <c r="AV225" s="130"/>
      <c r="AW225" s="130"/>
      <c r="AX225" s="130"/>
      <c r="AY225" s="130"/>
      <c r="AZ225" s="130"/>
      <c r="BA225" s="130"/>
      <c r="BB225" s="130"/>
      <c r="BC225" s="130"/>
      <c r="BD225" s="130"/>
    </row>
    <row r="226" spans="2:56" s="31" customFormat="1" ht="12" customHeight="1">
      <c r="B226" s="156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</row>
    <row r="228" spans="2:25" s="9" customFormat="1" ht="12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2:25" s="9" customFormat="1" ht="12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2:25" s="9" customFormat="1" ht="12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2:25" s="9" customFormat="1" ht="12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2:25" s="9" customFormat="1" ht="12" customHeight="1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2:25" s="9" customFormat="1" ht="12" customHeight="1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2:25" s="9" customFormat="1" ht="12" customHeight="1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2:25" s="9" customFormat="1" ht="12" customHeight="1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2:25" s="9" customFormat="1" ht="12" customHeight="1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2:25" s="9" customFormat="1" ht="12" customHeight="1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2:25" s="9" customFormat="1" ht="12" customHeight="1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2:25" s="9" customFormat="1" ht="12" customHeight="1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2:56" s="12" customFormat="1" ht="12" customHeight="1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</row>
    <row r="242" spans="2:56" s="7" customFormat="1" ht="12" customHeight="1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</sheetData>
  <sheetProtection/>
  <conditionalFormatting sqref="J47 H47 F47 D47 B47">
    <cfRule type="cellIs" priority="1" dxfId="12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0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BF242"/>
  <sheetViews>
    <sheetView showGridLines="0" showRowColHeaders="0" showZeros="0" zoomScale="85" zoomScaleNormal="85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2.8515625" style="6" customWidth="1"/>
    <col min="2" max="2" width="9.28125" style="10" customWidth="1"/>
    <col min="3" max="3" width="0.5625" style="10" customWidth="1"/>
    <col min="4" max="4" width="8.28125" style="10" customWidth="1"/>
    <col min="5" max="5" width="0.5625" style="10" customWidth="1"/>
    <col min="6" max="6" width="8.8515625" style="10" customWidth="1"/>
    <col min="7" max="7" width="0.5625" style="10" customWidth="1"/>
    <col min="8" max="8" width="7.8515625" style="10" customWidth="1"/>
    <col min="9" max="9" width="0.5625" style="10" customWidth="1"/>
    <col min="10" max="10" width="10.7109375" style="10" customWidth="1"/>
    <col min="11" max="11" width="0.5625" style="10" customWidth="1"/>
    <col min="12" max="12" width="9.7109375" style="10" bestFit="1" customWidth="1"/>
    <col min="13" max="13" width="0.5625" style="10" customWidth="1"/>
    <col min="14" max="14" width="3.57421875" style="10" customWidth="1"/>
    <col min="15" max="15" width="22.28125" style="10" customWidth="1"/>
    <col min="16" max="16" width="0.5625" style="10" customWidth="1"/>
    <col min="17" max="17" width="10.8515625" style="10" customWidth="1"/>
    <col min="18" max="18" width="0.5625" style="10" customWidth="1"/>
    <col min="19" max="19" width="7.7109375" style="10" customWidth="1"/>
    <col min="20" max="20" width="0.5625" style="10" customWidth="1"/>
    <col min="21" max="21" width="8.00390625" style="10" bestFit="1" customWidth="1"/>
    <col min="22" max="22" width="0.5625" style="10" customWidth="1"/>
    <col min="23" max="23" width="7.28125" style="10" bestFit="1" customWidth="1"/>
    <col min="24" max="24" width="0.5625" style="10" customWidth="1"/>
    <col min="25" max="25" width="9.140625" style="10" customWidth="1"/>
    <col min="26" max="16384" width="11.421875" style="6" customWidth="1"/>
  </cols>
  <sheetData>
    <row r="1" ht="6" customHeight="1"/>
    <row r="2" spans="2:58" ht="24.75" customHeight="1">
      <c r="B2" s="168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169" t="s">
        <v>175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4" t="s">
        <v>243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5" t="s">
        <v>219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5" s="16" customFormat="1" ht="17.25" customHeight="1">
      <c r="B7" s="14" t="s">
        <v>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2:25" s="16" customFormat="1" ht="17.25" customHeight="1">
      <c r="B8" s="15" t="s">
        <v>74</v>
      </c>
      <c r="C8" s="15"/>
      <c r="D8" s="17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2:25" s="25" customFormat="1" ht="3.75" customHeight="1">
      <c r="B9" s="20"/>
      <c r="C9" s="20"/>
      <c r="D9" s="20"/>
      <c r="E9" s="20"/>
      <c r="F9" s="20"/>
      <c r="G9" s="20"/>
      <c r="H9" s="20"/>
      <c r="I9" s="20"/>
      <c r="J9" s="20"/>
      <c r="K9" s="21"/>
      <c r="L9" s="22"/>
      <c r="M9" s="23"/>
      <c r="N9" s="24"/>
      <c r="O9" s="24"/>
      <c r="Q9" s="20"/>
      <c r="R9" s="20"/>
      <c r="S9" s="20"/>
      <c r="T9" s="20"/>
      <c r="U9" s="20"/>
      <c r="V9" s="20"/>
      <c r="W9" s="20"/>
      <c r="X9" s="20"/>
      <c r="Y9" s="20"/>
    </row>
    <row r="10" spans="2:25" s="31" customFormat="1" ht="12" customHeight="1">
      <c r="B10" s="26" t="s">
        <v>7</v>
      </c>
      <c r="C10" s="27"/>
      <c r="D10" s="27"/>
      <c r="E10" s="27"/>
      <c r="F10" s="27"/>
      <c r="G10" s="27"/>
      <c r="H10" s="27"/>
      <c r="I10" s="27"/>
      <c r="J10" s="27"/>
      <c r="K10" s="21"/>
      <c r="L10" s="28" t="s">
        <v>6</v>
      </c>
      <c r="M10" s="29"/>
      <c r="N10" s="30" t="s">
        <v>72</v>
      </c>
      <c r="O10" s="30"/>
      <c r="Q10" s="26" t="s">
        <v>16</v>
      </c>
      <c r="R10" s="27"/>
      <c r="S10" s="27"/>
      <c r="T10" s="27"/>
      <c r="U10" s="27"/>
      <c r="V10" s="27"/>
      <c r="W10" s="27"/>
      <c r="X10" s="27"/>
      <c r="Y10" s="26"/>
    </row>
    <row r="11" spans="2:15" s="31" customFormat="1" ht="2.25" customHeight="1">
      <c r="B11" s="32"/>
      <c r="C11" s="32"/>
      <c r="D11" s="32"/>
      <c r="E11" s="32"/>
      <c r="F11" s="32"/>
      <c r="G11" s="32"/>
      <c r="H11" s="32"/>
      <c r="I11" s="32"/>
      <c r="J11" s="32"/>
      <c r="K11" s="33"/>
      <c r="L11" s="27"/>
      <c r="M11" s="32"/>
      <c r="N11" s="27"/>
      <c r="O11" s="27"/>
    </row>
    <row r="12" spans="2:25" s="31" customFormat="1" ht="11.25">
      <c r="B12" s="34" t="s">
        <v>8</v>
      </c>
      <c r="C12" s="21"/>
      <c r="D12" s="35" t="s">
        <v>180</v>
      </c>
      <c r="E12" s="21"/>
      <c r="F12" s="35" t="s">
        <v>181</v>
      </c>
      <c r="G12" s="21"/>
      <c r="H12" s="35" t="s">
        <v>182</v>
      </c>
      <c r="I12" s="21"/>
      <c r="J12" s="35" t="s">
        <v>183</v>
      </c>
      <c r="K12" s="21"/>
      <c r="L12" s="34"/>
      <c r="M12" s="36"/>
      <c r="N12" s="34" t="s">
        <v>73</v>
      </c>
      <c r="O12" s="34"/>
      <c r="Q12" s="35" t="s">
        <v>183</v>
      </c>
      <c r="R12" s="21"/>
      <c r="S12" s="35" t="s">
        <v>182</v>
      </c>
      <c r="T12" s="21"/>
      <c r="U12" s="35" t="s">
        <v>181</v>
      </c>
      <c r="V12" s="21"/>
      <c r="W12" s="35" t="s">
        <v>180</v>
      </c>
      <c r="X12" s="21"/>
      <c r="Y12" s="34" t="s">
        <v>8</v>
      </c>
    </row>
    <row r="13" spans="2:25" s="37" customFormat="1" ht="2.25" customHeight="1">
      <c r="B13" s="36"/>
      <c r="C13" s="21"/>
      <c r="D13" s="21"/>
      <c r="E13" s="21"/>
      <c r="F13" s="21"/>
      <c r="G13" s="21"/>
      <c r="H13" s="21"/>
      <c r="I13" s="21"/>
      <c r="J13" s="21"/>
      <c r="K13" s="21"/>
      <c r="L13" s="34"/>
      <c r="M13" s="36"/>
      <c r="N13" s="34"/>
      <c r="O13" s="34"/>
      <c r="Q13" s="21"/>
      <c r="R13" s="21"/>
      <c r="S13" s="21"/>
      <c r="T13" s="21"/>
      <c r="U13" s="21"/>
      <c r="V13" s="21"/>
      <c r="W13" s="21"/>
      <c r="X13" s="21"/>
      <c r="Y13" s="36"/>
    </row>
    <row r="14" spans="2:25" s="37" customFormat="1" ht="11.25">
      <c r="B14" s="38" t="s">
        <v>9</v>
      </c>
      <c r="C14" s="21"/>
      <c r="D14" s="39" t="s">
        <v>9</v>
      </c>
      <c r="E14" s="40"/>
      <c r="F14" s="39" t="s">
        <v>187</v>
      </c>
      <c r="G14" s="21"/>
      <c r="H14" s="41" t="s">
        <v>190</v>
      </c>
      <c r="I14" s="21"/>
      <c r="J14" s="35" t="s">
        <v>193</v>
      </c>
      <c r="K14" s="21"/>
      <c r="L14" s="34"/>
      <c r="M14" s="36"/>
      <c r="N14" s="34"/>
      <c r="O14" s="34"/>
      <c r="Q14" s="35" t="s">
        <v>193</v>
      </c>
      <c r="R14" s="21"/>
      <c r="S14" s="41" t="s">
        <v>190</v>
      </c>
      <c r="T14" s="40"/>
      <c r="U14" s="39" t="s">
        <v>187</v>
      </c>
      <c r="V14" s="21"/>
      <c r="W14" s="39" t="s">
        <v>9</v>
      </c>
      <c r="X14" s="21"/>
      <c r="Y14" s="38" t="s">
        <v>9</v>
      </c>
    </row>
    <row r="15" spans="2:25" s="44" customFormat="1" ht="11.25">
      <c r="B15" s="42" t="s">
        <v>195</v>
      </c>
      <c r="C15" s="40"/>
      <c r="D15" s="39" t="s">
        <v>186</v>
      </c>
      <c r="E15" s="40"/>
      <c r="F15" s="39" t="s">
        <v>188</v>
      </c>
      <c r="G15" s="40"/>
      <c r="H15" s="41" t="s">
        <v>191</v>
      </c>
      <c r="I15" s="21"/>
      <c r="J15" s="39" t="s">
        <v>213</v>
      </c>
      <c r="K15" s="21"/>
      <c r="L15" s="30"/>
      <c r="M15" s="43"/>
      <c r="N15" s="30"/>
      <c r="O15" s="30"/>
      <c r="Q15" s="39" t="s">
        <v>213</v>
      </c>
      <c r="R15" s="40"/>
      <c r="S15" s="39" t="s">
        <v>191</v>
      </c>
      <c r="T15" s="40"/>
      <c r="U15" s="39" t="s">
        <v>188</v>
      </c>
      <c r="V15" s="40"/>
      <c r="W15" s="39" t="s">
        <v>186</v>
      </c>
      <c r="X15" s="21"/>
      <c r="Y15" s="42" t="s">
        <v>195</v>
      </c>
    </row>
    <row r="16" spans="2:25" s="44" customFormat="1" ht="11.25">
      <c r="B16" s="42" t="s">
        <v>194</v>
      </c>
      <c r="C16" s="40"/>
      <c r="D16" s="39" t="s">
        <v>184</v>
      </c>
      <c r="E16" s="40"/>
      <c r="F16" s="39" t="s">
        <v>189</v>
      </c>
      <c r="G16" s="40"/>
      <c r="H16" s="41" t="s">
        <v>185</v>
      </c>
      <c r="I16" s="21"/>
      <c r="J16" s="39" t="s">
        <v>192</v>
      </c>
      <c r="K16" s="21"/>
      <c r="L16" s="30"/>
      <c r="M16" s="43"/>
      <c r="N16" s="30"/>
      <c r="O16" s="30"/>
      <c r="Q16" s="39" t="s">
        <v>192</v>
      </c>
      <c r="R16" s="40"/>
      <c r="S16" s="39" t="s">
        <v>185</v>
      </c>
      <c r="T16" s="40"/>
      <c r="U16" s="39" t="s">
        <v>189</v>
      </c>
      <c r="V16" s="40"/>
      <c r="W16" s="39" t="s">
        <v>184</v>
      </c>
      <c r="X16" s="21"/>
      <c r="Y16" s="42" t="s">
        <v>194</v>
      </c>
    </row>
    <row r="17" spans="2:25" s="48" customFormat="1" ht="2.25" customHeight="1">
      <c r="B17" s="45"/>
      <c r="C17" s="46"/>
      <c r="D17" s="47"/>
      <c r="E17" s="46"/>
      <c r="F17" s="47"/>
      <c r="G17" s="46"/>
      <c r="H17" s="47"/>
      <c r="I17" s="46"/>
      <c r="J17" s="47"/>
      <c r="K17" s="46"/>
      <c r="Q17" s="45"/>
      <c r="R17" s="46"/>
      <c r="S17" s="47"/>
      <c r="T17" s="46"/>
      <c r="U17" s="47"/>
      <c r="V17" s="46"/>
      <c r="W17" s="47"/>
      <c r="X17" s="46"/>
      <c r="Y17" s="47"/>
    </row>
    <row r="18" spans="2:56" s="31" customFormat="1" ht="12" customHeight="1">
      <c r="B18" s="49"/>
      <c r="C18" s="50"/>
      <c r="D18" s="49"/>
      <c r="E18" s="50"/>
      <c r="F18" s="49"/>
      <c r="G18" s="50"/>
      <c r="H18" s="49"/>
      <c r="I18" s="50"/>
      <c r="J18" s="49"/>
      <c r="K18" s="50"/>
      <c r="L18" s="37" t="s">
        <v>10</v>
      </c>
      <c r="M18" s="37" t="s">
        <v>11</v>
      </c>
      <c r="N18" s="37"/>
      <c r="O18" s="37"/>
      <c r="P18" s="51"/>
      <c r="Q18" s="49">
        <f>SUM(Q19:Q21)</f>
        <v>3944</v>
      </c>
      <c r="R18" s="51"/>
      <c r="S18" s="49">
        <f>SUM(S19:S21)</f>
        <v>38702</v>
      </c>
      <c r="T18" s="51"/>
      <c r="U18" s="49">
        <f>SUM(U19:U21)</f>
        <v>86020</v>
      </c>
      <c r="V18" s="51"/>
      <c r="W18" s="49">
        <f>SUM(W19:W21)</f>
        <v>34627</v>
      </c>
      <c r="X18" s="51"/>
      <c r="Y18" s="49">
        <f>SUM(Q18:W18)</f>
        <v>163293</v>
      </c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</row>
    <row r="19" spans="2:56" s="56" customFormat="1" ht="12" customHeight="1">
      <c r="B19" s="52"/>
      <c r="C19" s="53"/>
      <c r="D19" s="52"/>
      <c r="E19" s="53"/>
      <c r="F19" s="52"/>
      <c r="G19" s="53"/>
      <c r="H19" s="52"/>
      <c r="I19" s="53"/>
      <c r="J19" s="52"/>
      <c r="K19" s="53"/>
      <c r="L19" s="54" t="s">
        <v>66</v>
      </c>
      <c r="M19" s="54"/>
      <c r="N19" s="54" t="s">
        <v>67</v>
      </c>
      <c r="O19" s="54"/>
      <c r="P19" s="55"/>
      <c r="Q19" s="55">
        <v>94</v>
      </c>
      <c r="R19" s="55"/>
      <c r="S19" s="55">
        <v>4548</v>
      </c>
      <c r="T19" s="55"/>
      <c r="U19" s="55">
        <v>2606</v>
      </c>
      <c r="V19" s="55"/>
      <c r="W19" s="55">
        <v>2311</v>
      </c>
      <c r="X19" s="55"/>
      <c r="Y19" s="55">
        <f>SUM(Q19:W19)</f>
        <v>9559</v>
      </c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</row>
    <row r="20" spans="2:56" s="56" customFormat="1" ht="12" customHeight="1">
      <c r="B20" s="52"/>
      <c r="C20" s="53"/>
      <c r="D20" s="52"/>
      <c r="E20" s="53"/>
      <c r="F20" s="52"/>
      <c r="G20" s="53"/>
      <c r="H20" s="52"/>
      <c r="I20" s="53"/>
      <c r="J20" s="52"/>
      <c r="K20" s="53"/>
      <c r="L20" s="54" t="s">
        <v>68</v>
      </c>
      <c r="M20" s="54"/>
      <c r="N20" s="54" t="s">
        <v>69</v>
      </c>
      <c r="O20" s="54"/>
      <c r="P20" s="55"/>
      <c r="Q20" s="55">
        <v>0</v>
      </c>
      <c r="R20" s="55"/>
      <c r="S20" s="55">
        <v>194</v>
      </c>
      <c r="T20" s="55"/>
      <c r="U20" s="55">
        <v>0</v>
      </c>
      <c r="V20" s="55"/>
      <c r="W20" s="55">
        <v>0</v>
      </c>
      <c r="X20" s="55"/>
      <c r="Y20" s="55">
        <f>SUM(Q20:W20)</f>
        <v>194</v>
      </c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</row>
    <row r="21" spans="2:56" s="56" customFormat="1" ht="12" customHeight="1">
      <c r="B21" s="52"/>
      <c r="C21" s="53"/>
      <c r="D21" s="52"/>
      <c r="E21" s="53"/>
      <c r="F21" s="52"/>
      <c r="G21" s="53"/>
      <c r="H21" s="52"/>
      <c r="I21" s="53"/>
      <c r="J21" s="52"/>
      <c r="K21" s="53"/>
      <c r="L21" s="54" t="s">
        <v>70</v>
      </c>
      <c r="M21" s="54"/>
      <c r="N21" s="54" t="s">
        <v>71</v>
      </c>
      <c r="O21" s="54"/>
      <c r="P21" s="55"/>
      <c r="Q21" s="55">
        <v>3850</v>
      </c>
      <c r="R21" s="55"/>
      <c r="S21" s="55">
        <v>33960</v>
      </c>
      <c r="T21" s="55"/>
      <c r="U21" s="55">
        <v>83414</v>
      </c>
      <c r="V21" s="55"/>
      <c r="W21" s="55">
        <v>32316</v>
      </c>
      <c r="X21" s="55"/>
      <c r="Y21" s="55">
        <f>SUM(Q21:W21)</f>
        <v>153540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</row>
    <row r="22" spans="2:56" s="31" customFormat="1" ht="12" customHeight="1">
      <c r="B22" s="49">
        <f>SUM(D22:J22)</f>
        <v>48931</v>
      </c>
      <c r="C22" s="50"/>
      <c r="D22" s="49">
        <v>9119</v>
      </c>
      <c r="E22" s="50"/>
      <c r="F22" s="49">
        <v>21668</v>
      </c>
      <c r="G22" s="50"/>
      <c r="H22" s="49">
        <v>16806</v>
      </c>
      <c r="I22" s="50"/>
      <c r="J22" s="49">
        <v>1338</v>
      </c>
      <c r="K22" s="50"/>
      <c r="L22" s="37" t="s">
        <v>12</v>
      </c>
      <c r="M22" s="37" t="s">
        <v>13</v>
      </c>
      <c r="N22" s="54"/>
      <c r="O22" s="37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</row>
    <row r="23" spans="2:56" s="62" customFormat="1" ht="12" customHeight="1">
      <c r="B23" s="57">
        <f>SUM(D23:J23)</f>
        <v>114362</v>
      </c>
      <c r="C23" s="58"/>
      <c r="D23" s="57">
        <f>W18-D22</f>
        <v>25508</v>
      </c>
      <c r="E23" s="58"/>
      <c r="F23" s="57">
        <f>U18-F22</f>
        <v>64352</v>
      </c>
      <c r="G23" s="58"/>
      <c r="H23" s="57">
        <f>S18-H22</f>
        <v>21896</v>
      </c>
      <c r="I23" s="58"/>
      <c r="J23" s="57">
        <f>Q18-J22</f>
        <v>2606</v>
      </c>
      <c r="K23" s="58"/>
      <c r="L23" s="59" t="s">
        <v>176</v>
      </c>
      <c r="M23" s="59" t="s">
        <v>177</v>
      </c>
      <c r="N23" s="60"/>
      <c r="O23" s="59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</row>
    <row r="24" spans="2:56" s="31" customFormat="1" ht="12" customHeight="1">
      <c r="B24" s="49">
        <f>SUM(D24:J24)</f>
        <v>15941</v>
      </c>
      <c r="C24" s="50"/>
      <c r="D24" s="49">
        <v>5292</v>
      </c>
      <c r="E24" s="50"/>
      <c r="F24" s="49">
        <v>5799</v>
      </c>
      <c r="G24" s="50"/>
      <c r="H24" s="49">
        <v>4552</v>
      </c>
      <c r="I24" s="50"/>
      <c r="J24" s="49">
        <v>298</v>
      </c>
      <c r="K24" s="50"/>
      <c r="L24" s="37" t="s">
        <v>14</v>
      </c>
      <c r="M24" s="37" t="s">
        <v>15</v>
      </c>
      <c r="N24" s="37"/>
      <c r="O24" s="37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</row>
    <row r="25" spans="2:56" s="67" customFormat="1" ht="12" customHeight="1" thickBot="1">
      <c r="B25" s="63">
        <f>SUM(D25:J25)</f>
        <v>98421</v>
      </c>
      <c r="C25" s="64"/>
      <c r="D25" s="63">
        <f>D23-D24</f>
        <v>20216</v>
      </c>
      <c r="E25" s="64"/>
      <c r="F25" s="63">
        <f>F23-F24</f>
        <v>58553</v>
      </c>
      <c r="G25" s="64"/>
      <c r="H25" s="63">
        <f>H23-H24</f>
        <v>17344</v>
      </c>
      <c r="I25" s="64"/>
      <c r="J25" s="63">
        <f>J23-J24</f>
        <v>2308</v>
      </c>
      <c r="K25" s="64"/>
      <c r="L25" s="65" t="s">
        <v>178</v>
      </c>
      <c r="M25" s="65" t="s">
        <v>179</v>
      </c>
      <c r="N25" s="65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</row>
    <row r="26" spans="2:25" s="68" customFormat="1" ht="21" customHeight="1">
      <c r="B26" s="15" t="s">
        <v>24</v>
      </c>
      <c r="C26" s="15"/>
      <c r="D26" s="17"/>
      <c r="E26" s="18"/>
      <c r="F26" s="18"/>
      <c r="G26" s="18"/>
      <c r="H26" s="18"/>
      <c r="I26" s="18"/>
      <c r="J26" s="18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2:25" s="68" customFormat="1" ht="3.75" customHeight="1">
      <c r="B27" s="20"/>
      <c r="C27" s="20"/>
      <c r="D27" s="20"/>
      <c r="E27" s="20"/>
      <c r="F27" s="20"/>
      <c r="G27" s="20"/>
      <c r="H27" s="20"/>
      <c r="I27" s="20"/>
      <c r="J27" s="20"/>
      <c r="K27" s="21"/>
      <c r="L27" s="22"/>
      <c r="M27" s="23"/>
      <c r="N27" s="24"/>
      <c r="O27" s="24"/>
      <c r="P27" s="25"/>
      <c r="Q27" s="20"/>
      <c r="R27" s="20"/>
      <c r="S27" s="20"/>
      <c r="T27" s="20"/>
      <c r="U27" s="20"/>
      <c r="V27" s="20"/>
      <c r="W27" s="20"/>
      <c r="X27" s="20"/>
      <c r="Y27" s="20"/>
    </row>
    <row r="28" spans="2:25" s="31" customFormat="1" ht="12" customHeight="1">
      <c r="B28" s="26" t="s">
        <v>7</v>
      </c>
      <c r="C28" s="27"/>
      <c r="D28" s="27"/>
      <c r="E28" s="27"/>
      <c r="F28" s="27"/>
      <c r="G28" s="27"/>
      <c r="H28" s="27"/>
      <c r="I28" s="27"/>
      <c r="J28" s="27"/>
      <c r="K28" s="21"/>
      <c r="L28" s="28" t="s">
        <v>6</v>
      </c>
      <c r="M28" s="29"/>
      <c r="N28" s="30" t="s">
        <v>72</v>
      </c>
      <c r="O28" s="30"/>
      <c r="Q28" s="26" t="s">
        <v>16</v>
      </c>
      <c r="R28" s="27"/>
      <c r="S28" s="27"/>
      <c r="T28" s="27"/>
      <c r="U28" s="27"/>
      <c r="V28" s="27"/>
      <c r="W28" s="27"/>
      <c r="X28" s="27"/>
      <c r="Y28" s="26"/>
    </row>
    <row r="29" spans="2:15" s="31" customFormat="1" ht="2.25" customHeight="1">
      <c r="B29" s="32"/>
      <c r="C29" s="32"/>
      <c r="D29" s="32"/>
      <c r="E29" s="32"/>
      <c r="F29" s="32"/>
      <c r="G29" s="32"/>
      <c r="H29" s="32"/>
      <c r="I29" s="32"/>
      <c r="J29" s="32"/>
      <c r="K29" s="33"/>
      <c r="L29" s="27"/>
      <c r="M29" s="32"/>
      <c r="N29" s="27"/>
      <c r="O29" s="27"/>
    </row>
    <row r="30" spans="2:25" s="31" customFormat="1" ht="11.25">
      <c r="B30" s="34" t="s">
        <v>8</v>
      </c>
      <c r="C30" s="21"/>
      <c r="D30" s="35" t="s">
        <v>180</v>
      </c>
      <c r="E30" s="21"/>
      <c r="F30" s="35" t="s">
        <v>181</v>
      </c>
      <c r="G30" s="21"/>
      <c r="H30" s="35" t="s">
        <v>182</v>
      </c>
      <c r="I30" s="21"/>
      <c r="J30" s="35" t="s">
        <v>183</v>
      </c>
      <c r="K30" s="21"/>
      <c r="L30" s="34"/>
      <c r="M30" s="36"/>
      <c r="N30" s="34" t="s">
        <v>73</v>
      </c>
      <c r="O30" s="34"/>
      <c r="Q30" s="35" t="s">
        <v>183</v>
      </c>
      <c r="R30" s="21"/>
      <c r="S30" s="35" t="s">
        <v>182</v>
      </c>
      <c r="T30" s="21"/>
      <c r="U30" s="35" t="s">
        <v>181</v>
      </c>
      <c r="V30" s="21"/>
      <c r="W30" s="35" t="s">
        <v>180</v>
      </c>
      <c r="X30" s="21"/>
      <c r="Y30" s="34" t="s">
        <v>8</v>
      </c>
    </row>
    <row r="31" spans="2:25" s="37" customFormat="1" ht="2.25" customHeight="1">
      <c r="B31" s="36"/>
      <c r="C31" s="21"/>
      <c r="D31" s="21"/>
      <c r="E31" s="21"/>
      <c r="F31" s="21"/>
      <c r="G31" s="21"/>
      <c r="H31" s="21"/>
      <c r="I31" s="21"/>
      <c r="J31" s="21"/>
      <c r="K31" s="21"/>
      <c r="L31" s="34"/>
      <c r="M31" s="36"/>
      <c r="N31" s="34"/>
      <c r="O31" s="34"/>
      <c r="Q31" s="21"/>
      <c r="R31" s="21"/>
      <c r="S31" s="21"/>
      <c r="T31" s="21"/>
      <c r="U31" s="21"/>
      <c r="V31" s="21"/>
      <c r="W31" s="21"/>
      <c r="X31" s="21"/>
      <c r="Y31" s="36"/>
    </row>
    <row r="32" spans="2:25" s="37" customFormat="1" ht="11.25">
      <c r="B32" s="38" t="s">
        <v>9</v>
      </c>
      <c r="C32" s="21"/>
      <c r="D32" s="39" t="s">
        <v>9</v>
      </c>
      <c r="E32" s="40"/>
      <c r="F32" s="39" t="s">
        <v>187</v>
      </c>
      <c r="G32" s="21"/>
      <c r="H32" s="41" t="s">
        <v>190</v>
      </c>
      <c r="I32" s="21"/>
      <c r="J32" s="35" t="s">
        <v>193</v>
      </c>
      <c r="K32" s="21"/>
      <c r="L32" s="34"/>
      <c r="M32" s="36"/>
      <c r="N32" s="34"/>
      <c r="O32" s="34"/>
      <c r="Q32" s="35" t="s">
        <v>193</v>
      </c>
      <c r="R32" s="21"/>
      <c r="S32" s="41" t="s">
        <v>190</v>
      </c>
      <c r="T32" s="40"/>
      <c r="U32" s="39" t="s">
        <v>187</v>
      </c>
      <c r="V32" s="21"/>
      <c r="W32" s="39" t="s">
        <v>9</v>
      </c>
      <c r="X32" s="21"/>
      <c r="Y32" s="38" t="s">
        <v>9</v>
      </c>
    </row>
    <row r="33" spans="2:25" s="44" customFormat="1" ht="11.25">
      <c r="B33" s="42" t="s">
        <v>195</v>
      </c>
      <c r="C33" s="40"/>
      <c r="D33" s="39" t="s">
        <v>186</v>
      </c>
      <c r="E33" s="40"/>
      <c r="F33" s="39" t="s">
        <v>188</v>
      </c>
      <c r="G33" s="40"/>
      <c r="H33" s="41" t="s">
        <v>191</v>
      </c>
      <c r="I33" s="21"/>
      <c r="J33" s="39" t="s">
        <v>213</v>
      </c>
      <c r="K33" s="21"/>
      <c r="L33" s="30"/>
      <c r="M33" s="43"/>
      <c r="N33" s="30"/>
      <c r="O33" s="30"/>
      <c r="Q33" s="39" t="s">
        <v>213</v>
      </c>
      <c r="R33" s="40"/>
      <c r="S33" s="39" t="s">
        <v>191</v>
      </c>
      <c r="T33" s="40"/>
      <c r="U33" s="39" t="s">
        <v>188</v>
      </c>
      <c r="V33" s="40"/>
      <c r="W33" s="39" t="s">
        <v>186</v>
      </c>
      <c r="X33" s="21"/>
      <c r="Y33" s="42" t="s">
        <v>195</v>
      </c>
    </row>
    <row r="34" spans="2:25" s="44" customFormat="1" ht="11.25">
      <c r="B34" s="42" t="s">
        <v>194</v>
      </c>
      <c r="C34" s="40"/>
      <c r="D34" s="39" t="s">
        <v>184</v>
      </c>
      <c r="E34" s="40"/>
      <c r="F34" s="39" t="s">
        <v>189</v>
      </c>
      <c r="G34" s="40"/>
      <c r="H34" s="41" t="s">
        <v>185</v>
      </c>
      <c r="I34" s="21"/>
      <c r="J34" s="39" t="s">
        <v>192</v>
      </c>
      <c r="K34" s="21"/>
      <c r="L34" s="30"/>
      <c r="M34" s="43"/>
      <c r="N34" s="30"/>
      <c r="O34" s="30"/>
      <c r="Q34" s="39" t="s">
        <v>192</v>
      </c>
      <c r="R34" s="40"/>
      <c r="S34" s="39" t="s">
        <v>185</v>
      </c>
      <c r="T34" s="40"/>
      <c r="U34" s="39" t="s">
        <v>189</v>
      </c>
      <c r="V34" s="40"/>
      <c r="W34" s="39" t="s">
        <v>184</v>
      </c>
      <c r="X34" s="21"/>
      <c r="Y34" s="42" t="s">
        <v>194</v>
      </c>
    </row>
    <row r="35" spans="2:25" s="68" customFormat="1" ht="2.25" customHeight="1">
      <c r="B35" s="45"/>
      <c r="C35" s="46"/>
      <c r="D35" s="47"/>
      <c r="E35" s="46"/>
      <c r="F35" s="47"/>
      <c r="G35" s="46"/>
      <c r="H35" s="47"/>
      <c r="I35" s="46"/>
      <c r="J35" s="47"/>
      <c r="K35" s="46"/>
      <c r="L35" s="48"/>
      <c r="M35" s="48"/>
      <c r="N35" s="48"/>
      <c r="O35" s="48"/>
      <c r="P35" s="48"/>
      <c r="Q35" s="45"/>
      <c r="R35" s="46"/>
      <c r="S35" s="47"/>
      <c r="T35" s="46"/>
      <c r="U35" s="47"/>
      <c r="V35" s="46"/>
      <c r="W35" s="47"/>
      <c r="X35" s="46"/>
      <c r="Y35" s="47"/>
    </row>
    <row r="36" spans="2:25" s="68" customFormat="1" ht="12" customHeight="1">
      <c r="B36" s="49"/>
      <c r="C36" s="50"/>
      <c r="D36" s="49"/>
      <c r="E36" s="50"/>
      <c r="F36" s="49"/>
      <c r="G36" s="50"/>
      <c r="H36" s="49"/>
      <c r="I36" s="50"/>
      <c r="J36" s="49"/>
      <c r="K36" s="50"/>
      <c r="L36" s="69" t="s">
        <v>176</v>
      </c>
      <c r="M36" s="70" t="s">
        <v>177</v>
      </c>
      <c r="N36" s="71"/>
      <c r="O36" s="37"/>
      <c r="P36" s="51"/>
      <c r="Q36" s="51">
        <f>J23</f>
        <v>2606</v>
      </c>
      <c r="R36" s="51"/>
      <c r="S36" s="51">
        <f>H23</f>
        <v>21896</v>
      </c>
      <c r="T36" s="51"/>
      <c r="U36" s="51">
        <f>F23</f>
        <v>64352</v>
      </c>
      <c r="V36" s="51"/>
      <c r="W36" s="51">
        <f>D23</f>
        <v>25508</v>
      </c>
      <c r="X36" s="51"/>
      <c r="Y36" s="51">
        <f>SUM(Q36:W36)</f>
        <v>114362</v>
      </c>
    </row>
    <row r="37" spans="2:25" s="77" customFormat="1" ht="12" customHeight="1">
      <c r="B37" s="72"/>
      <c r="C37" s="73"/>
      <c r="D37" s="72"/>
      <c r="E37" s="74"/>
      <c r="F37" s="72"/>
      <c r="G37" s="74"/>
      <c r="H37" s="72"/>
      <c r="I37" s="74"/>
      <c r="J37" s="72"/>
      <c r="K37" s="74"/>
      <c r="L37" s="75" t="s">
        <v>178</v>
      </c>
      <c r="M37" s="76" t="s">
        <v>179</v>
      </c>
      <c r="N37" s="72"/>
      <c r="O37" s="72"/>
      <c r="P37" s="73"/>
      <c r="Q37" s="72">
        <f>J25</f>
        <v>2308</v>
      </c>
      <c r="R37" s="73"/>
      <c r="S37" s="72">
        <f>H25</f>
        <v>17344</v>
      </c>
      <c r="T37" s="73"/>
      <c r="U37" s="72">
        <f>F25</f>
        <v>58553</v>
      </c>
      <c r="V37" s="73"/>
      <c r="W37" s="72">
        <f>D25</f>
        <v>20216</v>
      </c>
      <c r="X37" s="73"/>
      <c r="Y37" s="72">
        <f>SUM(Q37:W37)</f>
        <v>98421</v>
      </c>
    </row>
    <row r="38" spans="2:25" s="68" customFormat="1" ht="12" customHeight="1">
      <c r="B38" s="78">
        <f>SUM(D38:J38)</f>
        <v>98261</v>
      </c>
      <c r="C38" s="51"/>
      <c r="D38" s="78">
        <f>D39+D40</f>
        <v>20175</v>
      </c>
      <c r="E38" s="50"/>
      <c r="F38" s="78">
        <f>F39+F40</f>
        <v>58451</v>
      </c>
      <c r="G38" s="50"/>
      <c r="H38" s="78">
        <f>H39+H40</f>
        <v>17340</v>
      </c>
      <c r="I38" s="50"/>
      <c r="J38" s="78">
        <f>J39+J40</f>
        <v>2295</v>
      </c>
      <c r="K38" s="50"/>
      <c r="L38" s="79" t="s">
        <v>17</v>
      </c>
      <c r="M38" s="79" t="s">
        <v>18</v>
      </c>
      <c r="N38" s="79"/>
      <c r="O38" s="37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2:25" s="68" customFormat="1" ht="12" customHeight="1">
      <c r="B39" s="80">
        <f>SUM(D39:J39)</f>
        <v>75604</v>
      </c>
      <c r="C39" s="81"/>
      <c r="D39" s="80">
        <v>14908</v>
      </c>
      <c r="E39" s="82"/>
      <c r="F39" s="80">
        <v>45681</v>
      </c>
      <c r="G39" s="82"/>
      <c r="H39" s="80">
        <v>13236</v>
      </c>
      <c r="I39" s="82"/>
      <c r="J39" s="80">
        <v>1779</v>
      </c>
      <c r="K39" s="82"/>
      <c r="L39" s="69" t="s">
        <v>76</v>
      </c>
      <c r="M39" s="69"/>
      <c r="N39" s="69" t="s">
        <v>77</v>
      </c>
      <c r="O39" s="37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2:25" s="68" customFormat="1" ht="12" customHeight="1">
      <c r="B40" s="49">
        <f>SUM(D40:J40)</f>
        <v>22657</v>
      </c>
      <c r="C40" s="51"/>
      <c r="D40" s="49">
        <f>D42+D43</f>
        <v>5267</v>
      </c>
      <c r="E40" s="50"/>
      <c r="F40" s="49">
        <f>F42+F43</f>
        <v>12770</v>
      </c>
      <c r="G40" s="50"/>
      <c r="H40" s="49">
        <f>H42+H43</f>
        <v>4104</v>
      </c>
      <c r="I40" s="50"/>
      <c r="J40" s="49">
        <f>J42+J43</f>
        <v>516</v>
      </c>
      <c r="K40" s="50"/>
      <c r="L40" s="79" t="s">
        <v>78</v>
      </c>
      <c r="M40" s="79"/>
      <c r="N40" s="79" t="s">
        <v>79</v>
      </c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2:25" s="86" customFormat="1" ht="12" customHeight="1">
      <c r="B41" s="83"/>
      <c r="C41" s="84"/>
      <c r="D41" s="83"/>
      <c r="E41" s="84"/>
      <c r="F41" s="83"/>
      <c r="G41" s="84"/>
      <c r="H41" s="83"/>
      <c r="I41" s="84"/>
      <c r="J41" s="83"/>
      <c r="K41" s="84"/>
      <c r="L41" s="79"/>
      <c r="M41" s="79"/>
      <c r="N41" s="85" t="s">
        <v>80</v>
      </c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2:25" s="90" customFormat="1" ht="12" customHeight="1">
      <c r="B42" s="87">
        <f>SUM(D42:J42)</f>
        <v>14793</v>
      </c>
      <c r="C42" s="87"/>
      <c r="D42" s="87">
        <v>1891</v>
      </c>
      <c r="E42" s="87"/>
      <c r="F42" s="87">
        <v>8647</v>
      </c>
      <c r="G42" s="87"/>
      <c r="H42" s="87">
        <v>3794</v>
      </c>
      <c r="I42" s="87"/>
      <c r="J42" s="87">
        <v>461</v>
      </c>
      <c r="K42" s="87"/>
      <c r="L42" s="88" t="s">
        <v>81</v>
      </c>
      <c r="M42" s="88" t="s">
        <v>82</v>
      </c>
      <c r="N42" s="54" t="s">
        <v>82</v>
      </c>
      <c r="O42" s="54"/>
      <c r="P42" s="89"/>
      <c r="Q42" s="87"/>
      <c r="R42" s="87"/>
      <c r="S42" s="87"/>
      <c r="T42" s="87"/>
      <c r="U42" s="87"/>
      <c r="V42" s="87"/>
      <c r="W42" s="87"/>
      <c r="X42" s="87"/>
      <c r="Y42" s="87"/>
    </row>
    <row r="43" spans="2:25" s="93" customFormat="1" ht="12" customHeight="1">
      <c r="B43" s="91">
        <f>SUM(D43:J43)</f>
        <v>7864</v>
      </c>
      <c r="C43" s="55"/>
      <c r="D43" s="91">
        <v>3376</v>
      </c>
      <c r="E43" s="53"/>
      <c r="F43" s="91">
        <v>4123</v>
      </c>
      <c r="G43" s="53"/>
      <c r="H43" s="91">
        <v>310</v>
      </c>
      <c r="I43" s="53"/>
      <c r="J43" s="91">
        <v>55</v>
      </c>
      <c r="K43" s="53"/>
      <c r="L43" s="92" t="s">
        <v>83</v>
      </c>
      <c r="M43" s="92"/>
      <c r="N43" s="92" t="s">
        <v>84</v>
      </c>
      <c r="O43" s="91"/>
      <c r="P43" s="55"/>
      <c r="Q43" s="91"/>
      <c r="R43" s="55"/>
      <c r="S43" s="91"/>
      <c r="T43" s="55"/>
      <c r="U43" s="91"/>
      <c r="V43" s="55"/>
      <c r="W43" s="91"/>
      <c r="X43" s="55"/>
      <c r="Y43" s="91"/>
    </row>
    <row r="44" spans="2:25" s="68" customFormat="1" ht="12" customHeight="1">
      <c r="B44" s="78">
        <f>SUM(D44:J44)</f>
        <v>160</v>
      </c>
      <c r="C44" s="51"/>
      <c r="D44" s="78">
        <v>41</v>
      </c>
      <c r="E44" s="50"/>
      <c r="F44" s="78">
        <v>102</v>
      </c>
      <c r="G44" s="50"/>
      <c r="H44" s="78">
        <v>4</v>
      </c>
      <c r="I44" s="50"/>
      <c r="J44" s="78">
        <v>13</v>
      </c>
      <c r="K44" s="50"/>
      <c r="L44" s="21" t="s">
        <v>88</v>
      </c>
      <c r="M44" s="21"/>
      <c r="N44" s="21" t="s">
        <v>89</v>
      </c>
      <c r="O44" s="78"/>
      <c r="P44" s="51"/>
      <c r="Q44" s="78"/>
      <c r="R44" s="51"/>
      <c r="S44" s="78"/>
      <c r="T44" s="51"/>
      <c r="U44" s="78"/>
      <c r="V44" s="51"/>
      <c r="W44" s="78"/>
      <c r="X44" s="51"/>
      <c r="Y44" s="78"/>
    </row>
    <row r="45" spans="2:25" s="68" customFormat="1" ht="12" customHeight="1">
      <c r="B45" s="78"/>
      <c r="C45" s="81"/>
      <c r="D45" s="78"/>
      <c r="E45" s="82"/>
      <c r="F45" s="78"/>
      <c r="G45" s="82"/>
      <c r="H45" s="78"/>
      <c r="I45" s="82"/>
      <c r="J45" s="78"/>
      <c r="K45" s="82"/>
      <c r="L45" s="21"/>
      <c r="M45" s="21"/>
      <c r="N45" s="21" t="s">
        <v>90</v>
      </c>
      <c r="O45" s="78"/>
      <c r="P45" s="81"/>
      <c r="Q45" s="78"/>
      <c r="R45" s="81"/>
      <c r="S45" s="78"/>
      <c r="T45" s="81"/>
      <c r="U45" s="78"/>
      <c r="V45" s="81"/>
      <c r="W45" s="78"/>
      <c r="X45" s="81"/>
      <c r="Y45" s="78"/>
    </row>
    <row r="46" spans="11:25" s="68" customFormat="1" ht="12" customHeight="1">
      <c r="K46" s="94"/>
      <c r="L46" s="79" t="s">
        <v>94</v>
      </c>
      <c r="M46" s="95"/>
      <c r="N46" s="79" t="s">
        <v>95</v>
      </c>
      <c r="O46" s="96"/>
      <c r="P46" s="96"/>
      <c r="Q46" s="94"/>
      <c r="R46" s="94"/>
      <c r="S46" s="94"/>
      <c r="T46" s="94"/>
      <c r="U46" s="94"/>
      <c r="V46" s="94"/>
      <c r="W46" s="94"/>
      <c r="X46" s="94"/>
      <c r="Y46" s="94"/>
    </row>
    <row r="47" spans="2:56" s="62" customFormat="1" ht="12" customHeight="1">
      <c r="B47" s="97">
        <f>SUM(D47:J47)</f>
        <v>15941</v>
      </c>
      <c r="C47" s="97"/>
      <c r="D47" s="97">
        <f>W36-D38-D44</f>
        <v>5292</v>
      </c>
      <c r="E47" s="97"/>
      <c r="F47" s="97">
        <f>U36-F38-F44</f>
        <v>5799</v>
      </c>
      <c r="G47" s="97"/>
      <c r="H47" s="97">
        <f>S36-H38-H44</f>
        <v>4552</v>
      </c>
      <c r="I47" s="97"/>
      <c r="J47" s="97">
        <f>Q36-J38-J44</f>
        <v>298</v>
      </c>
      <c r="K47" s="98"/>
      <c r="L47" s="99" t="s">
        <v>19</v>
      </c>
      <c r="M47" s="100" t="s">
        <v>20</v>
      </c>
      <c r="N47" s="101"/>
      <c r="O47" s="102"/>
      <c r="P47" s="102"/>
      <c r="Q47" s="98"/>
      <c r="R47" s="98"/>
      <c r="S47" s="98"/>
      <c r="T47" s="98"/>
      <c r="U47" s="98"/>
      <c r="V47" s="98"/>
      <c r="W47" s="98"/>
      <c r="X47" s="98"/>
      <c r="Y47" s="98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</row>
    <row r="48" spans="2:56" s="67" customFormat="1" ht="12" customHeight="1" thickBot="1">
      <c r="B48" s="159" t="s">
        <v>220</v>
      </c>
      <c r="C48" s="64"/>
      <c r="D48" s="159" t="s">
        <v>220</v>
      </c>
      <c r="E48" s="64"/>
      <c r="F48" s="159" t="s">
        <v>220</v>
      </c>
      <c r="G48" s="64"/>
      <c r="H48" s="159" t="s">
        <v>220</v>
      </c>
      <c r="I48" s="64"/>
      <c r="J48" s="159" t="s">
        <v>220</v>
      </c>
      <c r="K48" s="64"/>
      <c r="L48" s="65" t="s">
        <v>21</v>
      </c>
      <c r="M48" s="65" t="s">
        <v>22</v>
      </c>
      <c r="N48" s="65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</row>
    <row r="49" spans="2:25" s="68" customFormat="1" ht="21" customHeight="1">
      <c r="B49" s="15" t="s">
        <v>23</v>
      </c>
      <c r="C49" s="15"/>
      <c r="D49" s="17"/>
      <c r="E49" s="18"/>
      <c r="F49" s="18"/>
      <c r="G49" s="18"/>
      <c r="H49" s="18"/>
      <c r="I49" s="18"/>
      <c r="J49" s="18"/>
      <c r="K49" s="18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2:25" s="68" customFormat="1" ht="3.75" customHeight="1">
      <c r="B50" s="20"/>
      <c r="C50" s="20"/>
      <c r="D50" s="20"/>
      <c r="E50" s="20"/>
      <c r="F50" s="20"/>
      <c r="G50" s="20"/>
      <c r="H50" s="20"/>
      <c r="I50" s="20"/>
      <c r="J50" s="20"/>
      <c r="K50" s="21"/>
      <c r="L50" s="22"/>
      <c r="M50" s="23"/>
      <c r="N50" s="24"/>
      <c r="O50" s="24"/>
      <c r="P50" s="25"/>
      <c r="Q50" s="20"/>
      <c r="R50" s="20"/>
      <c r="S50" s="20"/>
      <c r="T50" s="20"/>
      <c r="U50" s="20"/>
      <c r="V50" s="20"/>
      <c r="W50" s="20"/>
      <c r="X50" s="20"/>
      <c r="Y50" s="20"/>
    </row>
    <row r="51" spans="2:25" s="31" customFormat="1" ht="12" customHeight="1">
      <c r="B51" s="26" t="s">
        <v>7</v>
      </c>
      <c r="C51" s="27"/>
      <c r="D51" s="27"/>
      <c r="E51" s="27"/>
      <c r="F51" s="27"/>
      <c r="G51" s="27"/>
      <c r="H51" s="27"/>
      <c r="I51" s="27"/>
      <c r="J51" s="27"/>
      <c r="K51" s="21"/>
      <c r="L51" s="28" t="s">
        <v>6</v>
      </c>
      <c r="M51" s="29"/>
      <c r="N51" s="30" t="s">
        <v>72</v>
      </c>
      <c r="O51" s="30"/>
      <c r="Q51" s="26" t="s">
        <v>16</v>
      </c>
      <c r="R51" s="27"/>
      <c r="S51" s="27"/>
      <c r="T51" s="27"/>
      <c r="U51" s="27"/>
      <c r="V51" s="27"/>
      <c r="W51" s="27"/>
      <c r="X51" s="27"/>
      <c r="Y51" s="26"/>
    </row>
    <row r="52" spans="2:15" s="31" customFormat="1" ht="2.25" customHeight="1">
      <c r="B52" s="32"/>
      <c r="C52" s="32"/>
      <c r="D52" s="32"/>
      <c r="E52" s="32"/>
      <c r="F52" s="32"/>
      <c r="G52" s="32"/>
      <c r="H52" s="32"/>
      <c r="I52" s="32"/>
      <c r="J52" s="32"/>
      <c r="K52" s="33"/>
      <c r="L52" s="27"/>
      <c r="M52" s="32"/>
      <c r="N52" s="27"/>
      <c r="O52" s="27"/>
    </row>
    <row r="53" spans="2:25" s="31" customFormat="1" ht="11.25">
      <c r="B53" s="34" t="s">
        <v>8</v>
      </c>
      <c r="C53" s="21"/>
      <c r="D53" s="35" t="s">
        <v>180</v>
      </c>
      <c r="E53" s="21"/>
      <c r="F53" s="35" t="s">
        <v>181</v>
      </c>
      <c r="G53" s="21"/>
      <c r="H53" s="35" t="s">
        <v>182</v>
      </c>
      <c r="I53" s="21"/>
      <c r="J53" s="35" t="s">
        <v>183</v>
      </c>
      <c r="K53" s="21"/>
      <c r="L53" s="34"/>
      <c r="M53" s="36"/>
      <c r="N53" s="34" t="s">
        <v>73</v>
      </c>
      <c r="O53" s="34"/>
      <c r="Q53" s="35" t="s">
        <v>183</v>
      </c>
      <c r="R53" s="21"/>
      <c r="S53" s="35" t="s">
        <v>182</v>
      </c>
      <c r="T53" s="21"/>
      <c r="U53" s="35" t="s">
        <v>181</v>
      </c>
      <c r="V53" s="21"/>
      <c r="W53" s="35" t="s">
        <v>180</v>
      </c>
      <c r="X53" s="21"/>
      <c r="Y53" s="34" t="s">
        <v>8</v>
      </c>
    </row>
    <row r="54" spans="2:25" s="37" customFormat="1" ht="2.25" customHeight="1">
      <c r="B54" s="36"/>
      <c r="C54" s="21"/>
      <c r="D54" s="21"/>
      <c r="E54" s="21"/>
      <c r="F54" s="21"/>
      <c r="G54" s="21"/>
      <c r="H54" s="21"/>
      <c r="I54" s="21"/>
      <c r="J54" s="21"/>
      <c r="K54" s="21"/>
      <c r="L54" s="34"/>
      <c r="M54" s="36"/>
      <c r="N54" s="34"/>
      <c r="O54" s="34"/>
      <c r="Q54" s="21"/>
      <c r="R54" s="21"/>
      <c r="S54" s="21"/>
      <c r="T54" s="21"/>
      <c r="U54" s="21"/>
      <c r="V54" s="21"/>
      <c r="W54" s="21"/>
      <c r="X54" s="21"/>
      <c r="Y54" s="36"/>
    </row>
    <row r="55" spans="2:25" s="37" customFormat="1" ht="11.25">
      <c r="B55" s="38" t="s">
        <v>9</v>
      </c>
      <c r="C55" s="21"/>
      <c r="D55" s="39" t="s">
        <v>9</v>
      </c>
      <c r="E55" s="40"/>
      <c r="F55" s="39" t="s">
        <v>187</v>
      </c>
      <c r="G55" s="21"/>
      <c r="H55" s="41" t="s">
        <v>190</v>
      </c>
      <c r="I55" s="21"/>
      <c r="J55" s="35" t="s">
        <v>193</v>
      </c>
      <c r="K55" s="21"/>
      <c r="L55" s="34"/>
      <c r="M55" s="36"/>
      <c r="N55" s="34"/>
      <c r="O55" s="34"/>
      <c r="Q55" s="35" t="s">
        <v>193</v>
      </c>
      <c r="R55" s="21"/>
      <c r="S55" s="41" t="s">
        <v>190</v>
      </c>
      <c r="T55" s="40"/>
      <c r="U55" s="39" t="s">
        <v>187</v>
      </c>
      <c r="V55" s="21"/>
      <c r="W55" s="39" t="s">
        <v>9</v>
      </c>
      <c r="X55" s="21"/>
      <c r="Y55" s="38" t="s">
        <v>9</v>
      </c>
    </row>
    <row r="56" spans="2:25" s="44" customFormat="1" ht="11.25">
      <c r="B56" s="42" t="s">
        <v>195</v>
      </c>
      <c r="C56" s="40"/>
      <c r="D56" s="39" t="s">
        <v>186</v>
      </c>
      <c r="E56" s="40"/>
      <c r="F56" s="39" t="s">
        <v>188</v>
      </c>
      <c r="G56" s="40"/>
      <c r="H56" s="41" t="s">
        <v>191</v>
      </c>
      <c r="I56" s="21"/>
      <c r="J56" s="39" t="s">
        <v>213</v>
      </c>
      <c r="K56" s="21"/>
      <c r="L56" s="30"/>
      <c r="M56" s="43"/>
      <c r="N56" s="30"/>
      <c r="O56" s="30"/>
      <c r="Q56" s="39" t="s">
        <v>213</v>
      </c>
      <c r="R56" s="40"/>
      <c r="S56" s="39" t="s">
        <v>191</v>
      </c>
      <c r="T56" s="40"/>
      <c r="U56" s="39" t="s">
        <v>188</v>
      </c>
      <c r="V56" s="40"/>
      <c r="W56" s="39" t="s">
        <v>186</v>
      </c>
      <c r="X56" s="21"/>
      <c r="Y56" s="42" t="s">
        <v>195</v>
      </c>
    </row>
    <row r="57" spans="2:25" s="44" customFormat="1" ht="11.25">
      <c r="B57" s="42" t="s">
        <v>194</v>
      </c>
      <c r="C57" s="40"/>
      <c r="D57" s="39" t="s">
        <v>184</v>
      </c>
      <c r="E57" s="40"/>
      <c r="F57" s="39" t="s">
        <v>189</v>
      </c>
      <c r="G57" s="40"/>
      <c r="H57" s="41" t="s">
        <v>185</v>
      </c>
      <c r="I57" s="21"/>
      <c r="J57" s="39" t="s">
        <v>192</v>
      </c>
      <c r="K57" s="21"/>
      <c r="L57" s="30"/>
      <c r="M57" s="43"/>
      <c r="N57" s="30"/>
      <c r="O57" s="30"/>
      <c r="Q57" s="39" t="s">
        <v>192</v>
      </c>
      <c r="R57" s="40"/>
      <c r="S57" s="39" t="s">
        <v>185</v>
      </c>
      <c r="T57" s="40"/>
      <c r="U57" s="39" t="s">
        <v>189</v>
      </c>
      <c r="V57" s="40"/>
      <c r="W57" s="39" t="s">
        <v>184</v>
      </c>
      <c r="X57" s="21"/>
      <c r="Y57" s="42" t="s">
        <v>194</v>
      </c>
    </row>
    <row r="58" spans="2:25" s="68" customFormat="1" ht="2.25" customHeight="1">
      <c r="B58" s="45"/>
      <c r="C58" s="46"/>
      <c r="D58" s="47"/>
      <c r="E58" s="46"/>
      <c r="F58" s="47"/>
      <c r="G58" s="46"/>
      <c r="H58" s="47"/>
      <c r="I58" s="46"/>
      <c r="J58" s="47"/>
      <c r="K58" s="46"/>
      <c r="L58" s="48"/>
      <c r="M58" s="48"/>
      <c r="N58" s="48"/>
      <c r="O58" s="48"/>
      <c r="P58" s="48"/>
      <c r="Q58" s="45"/>
      <c r="R58" s="46"/>
      <c r="S58" s="47"/>
      <c r="T58" s="46"/>
      <c r="U58" s="47"/>
      <c r="V58" s="46"/>
      <c r="W58" s="47"/>
      <c r="X58" s="46"/>
      <c r="Y58" s="47"/>
    </row>
    <row r="59" spans="2:56" s="31" customFormat="1" ht="12" customHeight="1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4" t="s">
        <v>19</v>
      </c>
      <c r="M59" s="105" t="s">
        <v>20</v>
      </c>
      <c r="N59" s="106"/>
      <c r="O59" s="107"/>
      <c r="P59" s="108"/>
      <c r="Q59" s="103">
        <f>J47</f>
        <v>298</v>
      </c>
      <c r="R59" s="103"/>
      <c r="S59" s="103">
        <f>H47</f>
        <v>4552</v>
      </c>
      <c r="T59" s="103"/>
      <c r="U59" s="103">
        <f>F47</f>
        <v>5799</v>
      </c>
      <c r="V59" s="103"/>
      <c r="W59" s="103">
        <f>D47</f>
        <v>5292</v>
      </c>
      <c r="X59" s="103"/>
      <c r="Y59" s="103">
        <f>SUM(Q59:W59)</f>
        <v>15941</v>
      </c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</row>
    <row r="60" spans="2:25" s="77" customFormat="1" ht="12" customHeight="1">
      <c r="B60" s="72"/>
      <c r="C60" s="73"/>
      <c r="D60" s="72"/>
      <c r="E60" s="74"/>
      <c r="F60" s="72"/>
      <c r="G60" s="74"/>
      <c r="H60" s="72"/>
      <c r="I60" s="74"/>
      <c r="J60" s="72"/>
      <c r="K60" s="74"/>
      <c r="L60" s="76" t="s">
        <v>21</v>
      </c>
      <c r="M60" s="76" t="s">
        <v>22</v>
      </c>
      <c r="N60" s="109"/>
      <c r="O60" s="72"/>
      <c r="P60" s="73"/>
      <c r="Q60" s="72" t="str">
        <f>J48</f>
        <v>0</v>
      </c>
      <c r="R60" s="73"/>
      <c r="S60" s="72" t="str">
        <f>H48</f>
        <v>0</v>
      </c>
      <c r="T60" s="73"/>
      <c r="U60" s="72" t="str">
        <f>F48</f>
        <v>0</v>
      </c>
      <c r="V60" s="73"/>
      <c r="W60" s="72" t="str">
        <f>D48</f>
        <v>0</v>
      </c>
      <c r="X60" s="73"/>
      <c r="Y60" s="72">
        <f>SUM(Q60:W60)</f>
        <v>0</v>
      </c>
    </row>
    <row r="61" spans="2:25" s="44" customFormat="1" ht="12" customHeight="1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79" t="s">
        <v>85</v>
      </c>
      <c r="M61" s="79" t="s">
        <v>97</v>
      </c>
      <c r="N61" s="79"/>
      <c r="O61" s="107"/>
      <c r="P61" s="108"/>
      <c r="Q61" s="103">
        <f>Q63+Q71</f>
        <v>0</v>
      </c>
      <c r="R61" s="103"/>
      <c r="S61" s="103">
        <f>S63+S71</f>
        <v>21380</v>
      </c>
      <c r="T61" s="103"/>
      <c r="U61" s="103">
        <f>U63+U71</f>
        <v>53274</v>
      </c>
      <c r="V61" s="103"/>
      <c r="W61" s="103">
        <f>W63+W71</f>
        <v>48443</v>
      </c>
      <c r="X61" s="103"/>
      <c r="Y61" s="103">
        <f>SUM(Q61:W61)</f>
        <v>123097</v>
      </c>
    </row>
    <row r="62" spans="2:25" s="44" customFormat="1" ht="12" customHeight="1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79"/>
      <c r="M62" s="110" t="s">
        <v>98</v>
      </c>
      <c r="N62" s="79"/>
      <c r="O62" s="107"/>
      <c r="P62" s="108"/>
      <c r="Q62" s="103"/>
      <c r="R62" s="103"/>
      <c r="S62" s="103"/>
      <c r="T62" s="103"/>
      <c r="U62" s="103"/>
      <c r="V62" s="103"/>
      <c r="W62" s="103"/>
      <c r="X62" s="103"/>
      <c r="Y62" s="103"/>
    </row>
    <row r="63" spans="2:25" s="48" customFormat="1" ht="12" customHeight="1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4" t="s">
        <v>86</v>
      </c>
      <c r="M63" s="105"/>
      <c r="N63" s="111" t="s">
        <v>87</v>
      </c>
      <c r="O63" s="107"/>
      <c r="P63" s="154"/>
      <c r="Q63" s="103">
        <f>Q64+Q66+Q68</f>
        <v>0</v>
      </c>
      <c r="R63" s="103"/>
      <c r="S63" s="103">
        <f>S64+S66+S68</f>
        <v>11003</v>
      </c>
      <c r="T63" s="103"/>
      <c r="U63" s="103">
        <f>U64+U66+U68</f>
        <v>52941</v>
      </c>
      <c r="V63" s="103"/>
      <c r="W63" s="103">
        <f>W64+W66+W68</f>
        <v>48050</v>
      </c>
      <c r="X63" s="103"/>
      <c r="Y63" s="103">
        <f>SUM(Q63:W63)</f>
        <v>111994</v>
      </c>
    </row>
    <row r="64" spans="2:25" s="116" customFormat="1" ht="12" customHeight="1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112" t="s">
        <v>199</v>
      </c>
      <c r="M64" s="113"/>
      <c r="N64" s="114" t="s">
        <v>200</v>
      </c>
      <c r="O64" s="115"/>
      <c r="P64" s="89"/>
      <c r="Q64" s="87">
        <v>0</v>
      </c>
      <c r="R64" s="87"/>
      <c r="S64" s="87">
        <v>5842</v>
      </c>
      <c r="T64" s="87"/>
      <c r="U64" s="87">
        <v>20234</v>
      </c>
      <c r="V64" s="87"/>
      <c r="W64" s="87">
        <v>36607</v>
      </c>
      <c r="X64" s="87"/>
      <c r="Y64" s="87">
        <f>SUM(Q64:W64)</f>
        <v>62683</v>
      </c>
    </row>
    <row r="65" spans="2:25" s="116" customFormat="1" ht="12" customHeight="1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112"/>
      <c r="M65" s="113"/>
      <c r="N65" s="114" t="s">
        <v>201</v>
      </c>
      <c r="O65" s="115"/>
      <c r="P65" s="89"/>
      <c r="Q65" s="87"/>
      <c r="R65" s="87"/>
      <c r="S65" s="87"/>
      <c r="T65" s="87"/>
      <c r="U65" s="87"/>
      <c r="V65" s="87"/>
      <c r="W65" s="87"/>
      <c r="X65" s="87"/>
      <c r="Y65" s="87"/>
    </row>
    <row r="66" spans="2:25" s="116" customFormat="1" ht="12" customHeight="1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112" t="s">
        <v>202</v>
      </c>
      <c r="M66" s="113"/>
      <c r="N66" s="114" t="s">
        <v>203</v>
      </c>
      <c r="O66" s="115"/>
      <c r="P66" s="89"/>
      <c r="Q66" s="87">
        <v>0</v>
      </c>
      <c r="R66" s="87"/>
      <c r="S66" s="87">
        <v>79</v>
      </c>
      <c r="T66" s="87"/>
      <c r="U66" s="87">
        <v>40</v>
      </c>
      <c r="V66" s="87"/>
      <c r="W66" s="87">
        <v>31</v>
      </c>
      <c r="X66" s="87"/>
      <c r="Y66" s="87">
        <f>SUM(Q66:W66)</f>
        <v>150</v>
      </c>
    </row>
    <row r="67" spans="2:25" s="116" customFormat="1" ht="12" customHeight="1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112"/>
      <c r="M67" s="113"/>
      <c r="N67" s="114" t="s">
        <v>204</v>
      </c>
      <c r="O67" s="115"/>
      <c r="P67" s="89"/>
      <c r="Q67" s="87"/>
      <c r="R67" s="87"/>
      <c r="S67" s="87"/>
      <c r="T67" s="87"/>
      <c r="U67" s="87"/>
      <c r="V67" s="87"/>
      <c r="W67" s="87"/>
      <c r="X67" s="87"/>
      <c r="Y67" s="87"/>
    </row>
    <row r="68" spans="2:25" s="116" customFormat="1" ht="12" customHeight="1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112" t="s">
        <v>205</v>
      </c>
      <c r="M68" s="113"/>
      <c r="N68" s="114" t="s">
        <v>206</v>
      </c>
      <c r="O68" s="115"/>
      <c r="P68" s="89"/>
      <c r="Q68" s="87">
        <v>0</v>
      </c>
      <c r="R68" s="87"/>
      <c r="S68" s="87">
        <v>5082</v>
      </c>
      <c r="T68" s="87"/>
      <c r="U68" s="87">
        <v>32667</v>
      </c>
      <c r="V68" s="87"/>
      <c r="W68" s="87">
        <v>11412</v>
      </c>
      <c r="X68" s="87"/>
      <c r="Y68" s="87">
        <f>SUM(Q68:W68)</f>
        <v>49161</v>
      </c>
    </row>
    <row r="69" spans="2:25" s="116" customFormat="1" ht="12" customHeight="1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112"/>
      <c r="M69" s="113"/>
      <c r="N69" s="114" t="s">
        <v>207</v>
      </c>
      <c r="O69" s="115"/>
      <c r="P69" s="89"/>
      <c r="Q69" s="87"/>
      <c r="R69" s="87"/>
      <c r="S69" s="87"/>
      <c r="T69" s="87"/>
      <c r="U69" s="87"/>
      <c r="V69" s="87"/>
      <c r="W69" s="87"/>
      <c r="X69" s="87"/>
      <c r="Y69" s="87"/>
    </row>
    <row r="70" spans="2:25" s="116" customFormat="1" ht="12" customHeight="1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112"/>
      <c r="M70" s="113"/>
      <c r="N70" s="114" t="s">
        <v>208</v>
      </c>
      <c r="O70" s="115"/>
      <c r="P70" s="89"/>
      <c r="Q70" s="87"/>
      <c r="R70" s="87"/>
      <c r="S70" s="87"/>
      <c r="T70" s="87"/>
      <c r="U70" s="87"/>
      <c r="V70" s="87"/>
      <c r="W70" s="87"/>
      <c r="X70" s="87"/>
      <c r="Y70" s="87"/>
    </row>
    <row r="71" spans="2:25" s="68" customFormat="1" ht="12" customHeight="1">
      <c r="B71" s="117"/>
      <c r="C71" s="51"/>
      <c r="D71" s="117"/>
      <c r="E71" s="50"/>
      <c r="F71" s="117"/>
      <c r="G71" s="50"/>
      <c r="H71" s="117"/>
      <c r="I71" s="50"/>
      <c r="J71" s="117"/>
      <c r="K71" s="50"/>
      <c r="L71" s="118" t="s">
        <v>88</v>
      </c>
      <c r="M71" s="118"/>
      <c r="N71" s="118" t="s">
        <v>99</v>
      </c>
      <c r="O71" s="117"/>
      <c r="P71" s="51"/>
      <c r="Q71" s="117">
        <v>0</v>
      </c>
      <c r="R71" s="51"/>
      <c r="S71" s="117">
        <v>10377</v>
      </c>
      <c r="T71" s="51"/>
      <c r="U71" s="117">
        <v>333</v>
      </c>
      <c r="V71" s="51"/>
      <c r="W71" s="117">
        <v>393</v>
      </c>
      <c r="X71" s="51"/>
      <c r="Y71" s="117">
        <f>SUM(Q71:W71)</f>
        <v>11103</v>
      </c>
    </row>
    <row r="72" spans="2:25" s="68" customFormat="1" ht="12" customHeight="1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79" t="s">
        <v>91</v>
      </c>
      <c r="M72" s="79" t="s">
        <v>92</v>
      </c>
      <c r="N72" s="79"/>
      <c r="O72" s="107"/>
      <c r="P72" s="108"/>
      <c r="Q72" s="103">
        <f>Q73+Q74</f>
        <v>-3315</v>
      </c>
      <c r="R72" s="103"/>
      <c r="S72" s="103">
        <f>S73+S74</f>
        <v>-1377</v>
      </c>
      <c r="T72" s="103"/>
      <c r="U72" s="103">
        <f>U73+U74</f>
        <v>-2956</v>
      </c>
      <c r="V72" s="103"/>
      <c r="W72" s="103">
        <f>W73+W74</f>
        <v>-2130</v>
      </c>
      <c r="X72" s="103"/>
      <c r="Y72" s="103">
        <f>SUM(Q72:W72)</f>
        <v>-9778</v>
      </c>
    </row>
    <row r="73" spans="2:56" s="56" customFormat="1" ht="12" customHeight="1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112" t="s">
        <v>75</v>
      </c>
      <c r="M73" s="113"/>
      <c r="N73" s="114" t="s">
        <v>93</v>
      </c>
      <c r="O73" s="115"/>
      <c r="P73" s="89"/>
      <c r="Q73" s="87">
        <v>0</v>
      </c>
      <c r="R73" s="87"/>
      <c r="S73" s="87">
        <v>-1240</v>
      </c>
      <c r="T73" s="87"/>
      <c r="U73" s="87">
        <v>-1583</v>
      </c>
      <c r="V73" s="87"/>
      <c r="W73" s="87">
        <v>-1351</v>
      </c>
      <c r="X73" s="87"/>
      <c r="Y73" s="87">
        <f>SUM(Q73:W73)</f>
        <v>-4174</v>
      </c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</row>
    <row r="74" spans="2:25" s="93" customFormat="1" ht="12" customHeight="1">
      <c r="B74" s="91"/>
      <c r="C74" s="55"/>
      <c r="D74" s="91"/>
      <c r="E74" s="53"/>
      <c r="F74" s="91"/>
      <c r="G74" s="53"/>
      <c r="H74" s="91"/>
      <c r="I74" s="53"/>
      <c r="J74" s="91"/>
      <c r="K74" s="53"/>
      <c r="L74" s="92" t="s">
        <v>94</v>
      </c>
      <c r="M74" s="92"/>
      <c r="N74" s="92" t="s">
        <v>95</v>
      </c>
      <c r="O74" s="91"/>
      <c r="P74" s="55"/>
      <c r="Q74" s="91">
        <v>-3315</v>
      </c>
      <c r="R74" s="55"/>
      <c r="S74" s="91">
        <v>-137</v>
      </c>
      <c r="T74" s="55"/>
      <c r="U74" s="91">
        <v>-1373</v>
      </c>
      <c r="V74" s="55"/>
      <c r="W74" s="91">
        <v>-779</v>
      </c>
      <c r="X74" s="55"/>
      <c r="Y74" s="91">
        <f>SUM(Q74:W74)</f>
        <v>-5604</v>
      </c>
    </row>
    <row r="75" spans="2:25" s="68" customFormat="1" ht="12" customHeight="1">
      <c r="B75" s="103">
        <f>B76+B77+B78+B80+B82</f>
        <v>16177</v>
      </c>
      <c r="C75" s="103"/>
      <c r="D75" s="103">
        <f>D76+D77+D78+D80+D82</f>
        <v>14113</v>
      </c>
      <c r="E75" s="103"/>
      <c r="F75" s="103">
        <f>F76+F77+F78+F80+F82</f>
        <v>2322</v>
      </c>
      <c r="G75" s="103"/>
      <c r="H75" s="103">
        <f>H76+H77+H78+H80+H82</f>
        <v>794</v>
      </c>
      <c r="I75" s="103"/>
      <c r="J75" s="103">
        <f>J76+J77+J78+J80+J82</f>
        <v>3</v>
      </c>
      <c r="K75" s="103"/>
      <c r="L75" s="79" t="s">
        <v>32</v>
      </c>
      <c r="M75" s="79" t="s">
        <v>33</v>
      </c>
      <c r="N75" s="79"/>
      <c r="O75" s="107"/>
      <c r="P75" s="108"/>
      <c r="Q75" s="103">
        <f>Q76+Q77+Q78+Q80+Q82</f>
        <v>1960</v>
      </c>
      <c r="R75" s="103"/>
      <c r="S75" s="103">
        <f>S76+S77+S78+S80+S82</f>
        <v>664</v>
      </c>
      <c r="T75" s="103"/>
      <c r="U75" s="103">
        <f>U76+U77+U78+U80+U82</f>
        <v>749</v>
      </c>
      <c r="V75" s="103"/>
      <c r="W75" s="103">
        <f>W76+W77+W78+W80+W82</f>
        <v>5461</v>
      </c>
      <c r="X75" s="103"/>
      <c r="Y75" s="103">
        <f>Y76+Y77+Y78+Y80+Y82</f>
        <v>7779</v>
      </c>
    </row>
    <row r="76" spans="2:25" s="93" customFormat="1" ht="12" customHeight="1">
      <c r="B76" s="55">
        <v>16159</v>
      </c>
      <c r="C76" s="87"/>
      <c r="D76" s="87">
        <v>14109</v>
      </c>
      <c r="E76" s="87"/>
      <c r="F76" s="87">
        <v>2322</v>
      </c>
      <c r="G76" s="87"/>
      <c r="H76" s="87">
        <v>780</v>
      </c>
      <c r="I76" s="87"/>
      <c r="J76" s="87">
        <v>3</v>
      </c>
      <c r="K76" s="87"/>
      <c r="L76" s="112" t="s">
        <v>100</v>
      </c>
      <c r="M76" s="113"/>
      <c r="N76" s="114" t="s">
        <v>101</v>
      </c>
      <c r="O76" s="115"/>
      <c r="P76" s="89"/>
      <c r="Q76" s="87">
        <v>1960</v>
      </c>
      <c r="R76" s="87"/>
      <c r="S76" s="87">
        <v>521</v>
      </c>
      <c r="T76" s="87"/>
      <c r="U76" s="87">
        <v>669</v>
      </c>
      <c r="V76" s="87"/>
      <c r="W76" s="87">
        <v>1103</v>
      </c>
      <c r="X76" s="87"/>
      <c r="Y76" s="55">
        <v>3198</v>
      </c>
    </row>
    <row r="77" spans="2:25" s="93" customFormat="1" ht="12" customHeight="1">
      <c r="B77" s="87">
        <f>SUM(D77:J77)</f>
        <v>0</v>
      </c>
      <c r="C77" s="87"/>
      <c r="D77" s="87">
        <v>0</v>
      </c>
      <c r="E77" s="87"/>
      <c r="F77" s="87">
        <v>0</v>
      </c>
      <c r="G77" s="87"/>
      <c r="H77" s="87">
        <v>0</v>
      </c>
      <c r="I77" s="87"/>
      <c r="J77" s="87">
        <v>0</v>
      </c>
      <c r="K77" s="87"/>
      <c r="L77" s="112" t="s">
        <v>102</v>
      </c>
      <c r="M77" s="113"/>
      <c r="N77" s="114" t="s">
        <v>103</v>
      </c>
      <c r="O77" s="115"/>
      <c r="P77" s="89"/>
      <c r="Q77" s="87">
        <v>0</v>
      </c>
      <c r="R77" s="87"/>
      <c r="S77" s="87">
        <v>139</v>
      </c>
      <c r="T77" s="87"/>
      <c r="U77" s="87">
        <v>74</v>
      </c>
      <c r="V77" s="87"/>
      <c r="W77" s="87">
        <v>4064</v>
      </c>
      <c r="X77" s="87"/>
      <c r="Y77" s="87">
        <f>SUM(Q77:W77)</f>
        <v>4277</v>
      </c>
    </row>
    <row r="78" spans="2:25" s="93" customFormat="1" ht="12" customHeight="1">
      <c r="B78" s="87">
        <f>SUM(D78:J78)</f>
        <v>0</v>
      </c>
      <c r="C78" s="87"/>
      <c r="D78" s="87">
        <v>0</v>
      </c>
      <c r="E78" s="87"/>
      <c r="F78" s="87">
        <v>0</v>
      </c>
      <c r="G78" s="87"/>
      <c r="H78" s="87">
        <v>0</v>
      </c>
      <c r="I78" s="87"/>
      <c r="J78" s="87">
        <v>0</v>
      </c>
      <c r="K78" s="87"/>
      <c r="L78" s="112" t="s">
        <v>104</v>
      </c>
      <c r="M78" s="114"/>
      <c r="N78" s="114" t="s">
        <v>105</v>
      </c>
      <c r="O78" s="115"/>
      <c r="P78" s="89"/>
      <c r="Q78" s="87">
        <v>0</v>
      </c>
      <c r="R78" s="87"/>
      <c r="S78" s="87">
        <v>0</v>
      </c>
      <c r="T78" s="87"/>
      <c r="U78" s="87">
        <v>0</v>
      </c>
      <c r="V78" s="87"/>
      <c r="W78" s="87">
        <v>0</v>
      </c>
      <c r="X78" s="87"/>
      <c r="Y78" s="87">
        <f>SUM(Q78:W78)</f>
        <v>0</v>
      </c>
    </row>
    <row r="79" spans="2:25" s="93" customFormat="1" ht="12" customHeight="1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119"/>
      <c r="M79" s="120"/>
      <c r="N79" s="120" t="s">
        <v>106</v>
      </c>
      <c r="O79" s="115"/>
      <c r="P79" s="89"/>
      <c r="Q79" s="87"/>
      <c r="R79" s="87"/>
      <c r="S79" s="87"/>
      <c r="T79" s="87"/>
      <c r="U79" s="87"/>
      <c r="V79" s="87"/>
      <c r="W79" s="87"/>
      <c r="X79" s="87"/>
      <c r="Y79" s="87"/>
    </row>
    <row r="80" spans="2:25" s="93" customFormat="1" ht="12" customHeight="1">
      <c r="B80" s="87">
        <f>SUM(D80:J80)</f>
        <v>0</v>
      </c>
      <c r="C80" s="87"/>
      <c r="D80" s="87">
        <v>0</v>
      </c>
      <c r="E80" s="87"/>
      <c r="F80" s="87">
        <v>0</v>
      </c>
      <c r="G80" s="87"/>
      <c r="H80" s="87">
        <v>0</v>
      </c>
      <c r="I80" s="87"/>
      <c r="J80" s="87">
        <v>0</v>
      </c>
      <c r="K80" s="87"/>
      <c r="L80" s="112" t="s">
        <v>107</v>
      </c>
      <c r="M80" s="114"/>
      <c r="N80" s="114" t="s">
        <v>108</v>
      </c>
      <c r="O80" s="115"/>
      <c r="P80" s="89"/>
      <c r="Q80" s="87">
        <v>0</v>
      </c>
      <c r="R80" s="87"/>
      <c r="S80" s="87">
        <v>0</v>
      </c>
      <c r="T80" s="87"/>
      <c r="U80" s="87">
        <v>0</v>
      </c>
      <c r="V80" s="87"/>
      <c r="W80" s="87">
        <v>0</v>
      </c>
      <c r="X80" s="87"/>
      <c r="Y80" s="87">
        <f>SUM(Q80:W80)</f>
        <v>0</v>
      </c>
    </row>
    <row r="81" spans="2:25" s="93" customFormat="1" ht="12" customHeight="1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119"/>
      <c r="M81" s="120"/>
      <c r="N81" s="120" t="s">
        <v>109</v>
      </c>
      <c r="O81" s="115"/>
      <c r="P81" s="89"/>
      <c r="Q81" s="87"/>
      <c r="R81" s="87"/>
      <c r="S81" s="87"/>
      <c r="T81" s="87"/>
      <c r="U81" s="87"/>
      <c r="V81" s="87"/>
      <c r="W81" s="87"/>
      <c r="X81" s="87"/>
      <c r="Y81" s="87"/>
    </row>
    <row r="82" spans="2:25" s="93" customFormat="1" ht="12" customHeight="1">
      <c r="B82" s="87">
        <f>SUM(D82:J82)</f>
        <v>18</v>
      </c>
      <c r="C82" s="87"/>
      <c r="D82" s="87">
        <v>4</v>
      </c>
      <c r="E82" s="87"/>
      <c r="F82" s="87">
        <v>0</v>
      </c>
      <c r="G82" s="87"/>
      <c r="H82" s="87">
        <v>14</v>
      </c>
      <c r="I82" s="87"/>
      <c r="J82" s="87">
        <v>0</v>
      </c>
      <c r="K82" s="87"/>
      <c r="L82" s="112" t="s">
        <v>110</v>
      </c>
      <c r="M82" s="114"/>
      <c r="N82" s="114" t="s">
        <v>111</v>
      </c>
      <c r="O82" s="115"/>
      <c r="P82" s="89"/>
      <c r="Q82" s="87">
        <v>0</v>
      </c>
      <c r="R82" s="87"/>
      <c r="S82" s="87">
        <v>4</v>
      </c>
      <c r="T82" s="87"/>
      <c r="U82" s="87">
        <v>6</v>
      </c>
      <c r="V82" s="87"/>
      <c r="W82" s="87">
        <v>294</v>
      </c>
      <c r="X82" s="87"/>
      <c r="Y82" s="87">
        <f>SUM(Q82:W82)</f>
        <v>304</v>
      </c>
    </row>
    <row r="83" spans="2:25" s="124" customFormat="1" ht="12" customHeight="1">
      <c r="B83" s="61">
        <f>SUM(D83:J83)</f>
        <v>120862</v>
      </c>
      <c r="C83" s="98"/>
      <c r="D83" s="98">
        <f>W59+W61+W72+W75-D75</f>
        <v>42953</v>
      </c>
      <c r="E83" s="98"/>
      <c r="F83" s="98">
        <f>U59+U61+U72+U75-F75</f>
        <v>54544</v>
      </c>
      <c r="G83" s="98"/>
      <c r="H83" s="98">
        <f>S59+S61+S72+S75-H75</f>
        <v>24425</v>
      </c>
      <c r="I83" s="98"/>
      <c r="J83" s="98">
        <f>Q59+Q61+Q72+Q75-J75</f>
        <v>-1060</v>
      </c>
      <c r="K83" s="98"/>
      <c r="L83" s="121" t="s">
        <v>214</v>
      </c>
      <c r="M83" s="121" t="s">
        <v>196</v>
      </c>
      <c r="N83" s="122"/>
      <c r="O83" s="123"/>
      <c r="P83" s="102"/>
      <c r="Q83" s="98"/>
      <c r="R83" s="98"/>
      <c r="S83" s="98"/>
      <c r="T83" s="98"/>
      <c r="U83" s="98"/>
      <c r="V83" s="98"/>
      <c r="W83" s="98"/>
      <c r="X83" s="98"/>
      <c r="Y83" s="98"/>
    </row>
    <row r="84" spans="2:56" s="67" customFormat="1" ht="12" customHeight="1" thickBot="1">
      <c r="B84" s="63">
        <f>SUM(D84:J84)</f>
        <v>104921</v>
      </c>
      <c r="C84" s="64"/>
      <c r="D84" s="63">
        <f>W60+W61+W72+W75-D75</f>
        <v>37661</v>
      </c>
      <c r="E84" s="64"/>
      <c r="F84" s="63">
        <f>U60+U61+U72+U75-F75</f>
        <v>48745</v>
      </c>
      <c r="G84" s="64"/>
      <c r="H84" s="63">
        <f>S60+S61+S72+S75-H75</f>
        <v>19873</v>
      </c>
      <c r="I84" s="64"/>
      <c r="J84" s="63">
        <f>Q60+Q61+Q72+Q75-J75</f>
        <v>-1358</v>
      </c>
      <c r="K84" s="64"/>
      <c r="L84" s="65" t="s">
        <v>198</v>
      </c>
      <c r="M84" s="65" t="s">
        <v>197</v>
      </c>
      <c r="N84" s="65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</row>
    <row r="85" spans="2:25" s="68" customFormat="1" ht="21" customHeight="1">
      <c r="B85" s="15" t="s">
        <v>25</v>
      </c>
      <c r="C85" s="15"/>
      <c r="D85" s="17"/>
      <c r="E85" s="18"/>
      <c r="F85" s="18"/>
      <c r="G85" s="18"/>
      <c r="H85" s="18"/>
      <c r="I85" s="18"/>
      <c r="J85" s="18"/>
      <c r="K85" s="18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2:25" s="68" customFormat="1" ht="3.75" customHeight="1">
      <c r="B86" s="20"/>
      <c r="C86" s="20"/>
      <c r="D86" s="20"/>
      <c r="E86" s="20"/>
      <c r="F86" s="20"/>
      <c r="G86" s="20"/>
      <c r="H86" s="20"/>
      <c r="I86" s="20"/>
      <c r="J86" s="20"/>
      <c r="K86" s="21"/>
      <c r="L86" s="22"/>
      <c r="M86" s="23"/>
      <c r="N86" s="24"/>
      <c r="O86" s="24"/>
      <c r="P86" s="25"/>
      <c r="Q86" s="20"/>
      <c r="R86" s="20"/>
      <c r="S86" s="20"/>
      <c r="T86" s="20"/>
      <c r="U86" s="20"/>
      <c r="V86" s="20"/>
      <c r="W86" s="20"/>
      <c r="X86" s="20"/>
      <c r="Y86" s="20"/>
    </row>
    <row r="87" spans="2:25" s="68" customFormat="1" ht="12.75">
      <c r="B87" s="26" t="s">
        <v>7</v>
      </c>
      <c r="C87" s="27"/>
      <c r="D87" s="27"/>
      <c r="E87" s="27"/>
      <c r="F87" s="27"/>
      <c r="G87" s="27"/>
      <c r="H87" s="27"/>
      <c r="I87" s="27"/>
      <c r="J87" s="27"/>
      <c r="K87" s="21"/>
      <c r="L87" s="28" t="s">
        <v>6</v>
      </c>
      <c r="M87" s="29"/>
      <c r="N87" s="30" t="s">
        <v>72</v>
      </c>
      <c r="O87" s="30"/>
      <c r="P87" s="31"/>
      <c r="Q87" s="26" t="s">
        <v>16</v>
      </c>
      <c r="R87" s="27"/>
      <c r="S87" s="27"/>
      <c r="T87" s="27"/>
      <c r="U87" s="27"/>
      <c r="V87" s="27"/>
      <c r="W87" s="27"/>
      <c r="X87" s="27"/>
      <c r="Y87" s="26"/>
    </row>
    <row r="88" spans="2:25" s="68" customFormat="1" ht="2.25" customHeight="1">
      <c r="B88" s="32"/>
      <c r="C88" s="32"/>
      <c r="D88" s="32"/>
      <c r="E88" s="32"/>
      <c r="F88" s="32"/>
      <c r="G88" s="32"/>
      <c r="H88" s="32"/>
      <c r="I88" s="32"/>
      <c r="J88" s="32"/>
      <c r="K88" s="33"/>
      <c r="L88" s="27"/>
      <c r="M88" s="32"/>
      <c r="N88" s="27"/>
      <c r="O88" s="27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2:25" s="68" customFormat="1" ht="12.75">
      <c r="B89" s="34" t="s">
        <v>8</v>
      </c>
      <c r="C89" s="21"/>
      <c r="D89" s="35" t="s">
        <v>180</v>
      </c>
      <c r="E89" s="21"/>
      <c r="F89" s="35" t="s">
        <v>181</v>
      </c>
      <c r="G89" s="21"/>
      <c r="H89" s="35" t="s">
        <v>182</v>
      </c>
      <c r="I89" s="21"/>
      <c r="J89" s="35" t="s">
        <v>183</v>
      </c>
      <c r="K89" s="21"/>
      <c r="L89" s="34"/>
      <c r="M89" s="36"/>
      <c r="N89" s="34" t="s">
        <v>73</v>
      </c>
      <c r="O89" s="34"/>
      <c r="P89" s="31"/>
      <c r="Q89" s="35" t="s">
        <v>183</v>
      </c>
      <c r="R89" s="21"/>
      <c r="S89" s="35" t="s">
        <v>182</v>
      </c>
      <c r="T89" s="21"/>
      <c r="U89" s="35" t="s">
        <v>181</v>
      </c>
      <c r="V89" s="21"/>
      <c r="W89" s="35" t="s">
        <v>180</v>
      </c>
      <c r="X89" s="21"/>
      <c r="Y89" s="34" t="s">
        <v>8</v>
      </c>
    </row>
    <row r="90" spans="2:25" s="68" customFormat="1" ht="2.25" customHeight="1">
      <c r="B90" s="36"/>
      <c r="C90" s="21"/>
      <c r="D90" s="21"/>
      <c r="E90" s="21"/>
      <c r="F90" s="21"/>
      <c r="G90" s="21"/>
      <c r="H90" s="21"/>
      <c r="I90" s="21"/>
      <c r="J90" s="21"/>
      <c r="K90" s="21"/>
      <c r="L90" s="34"/>
      <c r="M90" s="36"/>
      <c r="N90" s="34"/>
      <c r="O90" s="34"/>
      <c r="P90" s="37"/>
      <c r="Q90" s="21"/>
      <c r="R90" s="21"/>
      <c r="S90" s="21"/>
      <c r="T90" s="21"/>
      <c r="U90" s="21"/>
      <c r="V90" s="21"/>
      <c r="W90" s="21"/>
      <c r="X90" s="21"/>
      <c r="Y90" s="36"/>
    </row>
    <row r="91" spans="2:25" s="68" customFormat="1" ht="12.75">
      <c r="B91" s="38" t="s">
        <v>9</v>
      </c>
      <c r="C91" s="21"/>
      <c r="D91" s="39" t="s">
        <v>9</v>
      </c>
      <c r="E91" s="40"/>
      <c r="F91" s="39" t="s">
        <v>187</v>
      </c>
      <c r="G91" s="21"/>
      <c r="H91" s="41" t="s">
        <v>190</v>
      </c>
      <c r="I91" s="21"/>
      <c r="J91" s="35" t="s">
        <v>193</v>
      </c>
      <c r="K91" s="21"/>
      <c r="L91" s="34"/>
      <c r="M91" s="36"/>
      <c r="N91" s="34"/>
      <c r="O91" s="34"/>
      <c r="P91" s="37"/>
      <c r="Q91" s="35" t="s">
        <v>193</v>
      </c>
      <c r="R91" s="21"/>
      <c r="S91" s="41" t="s">
        <v>190</v>
      </c>
      <c r="T91" s="40"/>
      <c r="U91" s="39" t="s">
        <v>187</v>
      </c>
      <c r="V91" s="21"/>
      <c r="W91" s="39" t="s">
        <v>9</v>
      </c>
      <c r="X91" s="21"/>
      <c r="Y91" s="38" t="s">
        <v>9</v>
      </c>
    </row>
    <row r="92" spans="2:25" s="68" customFormat="1" ht="12.75">
      <c r="B92" s="42" t="s">
        <v>195</v>
      </c>
      <c r="C92" s="40"/>
      <c r="D92" s="39" t="s">
        <v>186</v>
      </c>
      <c r="E92" s="40"/>
      <c r="F92" s="39" t="s">
        <v>188</v>
      </c>
      <c r="G92" s="40"/>
      <c r="H92" s="41" t="s">
        <v>191</v>
      </c>
      <c r="I92" s="21"/>
      <c r="J92" s="39" t="s">
        <v>213</v>
      </c>
      <c r="K92" s="21"/>
      <c r="L92" s="30"/>
      <c r="M92" s="43"/>
      <c r="N92" s="30"/>
      <c r="O92" s="30"/>
      <c r="P92" s="44"/>
      <c r="Q92" s="39" t="s">
        <v>213</v>
      </c>
      <c r="R92" s="40"/>
      <c r="S92" s="39" t="s">
        <v>191</v>
      </c>
      <c r="T92" s="40"/>
      <c r="U92" s="39" t="s">
        <v>188</v>
      </c>
      <c r="V92" s="40"/>
      <c r="W92" s="39" t="s">
        <v>186</v>
      </c>
      <c r="X92" s="21"/>
      <c r="Y92" s="42" t="s">
        <v>195</v>
      </c>
    </row>
    <row r="93" spans="2:25" s="68" customFormat="1" ht="12" customHeight="1">
      <c r="B93" s="42" t="s">
        <v>194</v>
      </c>
      <c r="C93" s="40"/>
      <c r="D93" s="39" t="s">
        <v>184</v>
      </c>
      <c r="E93" s="40"/>
      <c r="F93" s="39" t="s">
        <v>189</v>
      </c>
      <c r="G93" s="40"/>
      <c r="H93" s="41" t="s">
        <v>185</v>
      </c>
      <c r="I93" s="21"/>
      <c r="J93" s="39" t="s">
        <v>192</v>
      </c>
      <c r="K93" s="21"/>
      <c r="L93" s="30"/>
      <c r="M93" s="43"/>
      <c r="N93" s="30"/>
      <c r="O93" s="30"/>
      <c r="P93" s="44"/>
      <c r="Q93" s="39" t="s">
        <v>192</v>
      </c>
      <c r="R93" s="40"/>
      <c r="S93" s="39" t="s">
        <v>185</v>
      </c>
      <c r="T93" s="40"/>
      <c r="U93" s="39" t="s">
        <v>189</v>
      </c>
      <c r="V93" s="40"/>
      <c r="W93" s="39" t="s">
        <v>184</v>
      </c>
      <c r="X93" s="21"/>
      <c r="Y93" s="42" t="s">
        <v>194</v>
      </c>
    </row>
    <row r="94" spans="2:25" s="68" customFormat="1" ht="2.25" customHeight="1">
      <c r="B94" s="45"/>
      <c r="C94" s="46"/>
      <c r="D94" s="47"/>
      <c r="E94" s="46"/>
      <c r="F94" s="47"/>
      <c r="G94" s="46"/>
      <c r="H94" s="47"/>
      <c r="I94" s="46"/>
      <c r="J94" s="47"/>
      <c r="K94" s="46"/>
      <c r="L94" s="48"/>
      <c r="M94" s="48"/>
      <c r="N94" s="48"/>
      <c r="O94" s="48"/>
      <c r="P94" s="48"/>
      <c r="Q94" s="45"/>
      <c r="R94" s="46"/>
      <c r="S94" s="47"/>
      <c r="T94" s="46"/>
      <c r="U94" s="47"/>
      <c r="V94" s="46"/>
      <c r="W94" s="47"/>
      <c r="X94" s="46"/>
      <c r="Y94" s="47"/>
    </row>
    <row r="95" spans="2:25" s="25" customFormat="1" ht="12" customHeight="1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11" t="s">
        <v>214</v>
      </c>
      <c r="M95" s="111" t="s">
        <v>196</v>
      </c>
      <c r="N95" s="105"/>
      <c r="O95" s="107"/>
      <c r="P95" s="108"/>
      <c r="Q95" s="103">
        <f>J83</f>
        <v>-1060</v>
      </c>
      <c r="R95" s="103"/>
      <c r="S95" s="103">
        <f>H83</f>
        <v>24425</v>
      </c>
      <c r="T95" s="103"/>
      <c r="U95" s="103">
        <f>F83</f>
        <v>54544</v>
      </c>
      <c r="V95" s="103"/>
      <c r="W95" s="103">
        <f>D83</f>
        <v>42953</v>
      </c>
      <c r="X95" s="103"/>
      <c r="Y95" s="103">
        <f>SUM(Q95:W95)</f>
        <v>120862</v>
      </c>
    </row>
    <row r="96" spans="2:25" s="77" customFormat="1" ht="12" customHeight="1">
      <c r="B96" s="72"/>
      <c r="C96" s="73"/>
      <c r="D96" s="72"/>
      <c r="E96" s="74"/>
      <c r="F96" s="72"/>
      <c r="G96" s="74"/>
      <c r="H96" s="72"/>
      <c r="I96" s="74"/>
      <c r="J96" s="72"/>
      <c r="K96" s="74"/>
      <c r="L96" s="76" t="s">
        <v>198</v>
      </c>
      <c r="M96" s="76" t="s">
        <v>197</v>
      </c>
      <c r="N96" s="109"/>
      <c r="O96" s="72"/>
      <c r="P96" s="73"/>
      <c r="Q96" s="72">
        <f>J84</f>
        <v>-1358</v>
      </c>
      <c r="R96" s="73"/>
      <c r="S96" s="72">
        <f>H84</f>
        <v>19873</v>
      </c>
      <c r="T96" s="73"/>
      <c r="U96" s="72">
        <f>F84</f>
        <v>48745</v>
      </c>
      <c r="V96" s="73"/>
      <c r="W96" s="72">
        <f>D84</f>
        <v>37661</v>
      </c>
      <c r="X96" s="73"/>
      <c r="Y96" s="72">
        <f>SUM(Q96:W96)</f>
        <v>104921</v>
      </c>
    </row>
    <row r="97" spans="2:25" s="37" customFormat="1" ht="12" customHeight="1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79" t="s">
        <v>34</v>
      </c>
      <c r="M97" s="79" t="s">
        <v>112</v>
      </c>
      <c r="N97" s="79"/>
      <c r="O97" s="107"/>
      <c r="P97" s="108"/>
      <c r="Q97" s="103">
        <f>Q99+Q100</f>
        <v>0</v>
      </c>
      <c r="R97" s="103"/>
      <c r="S97" s="103">
        <f>S99+S100</f>
        <v>8198</v>
      </c>
      <c r="T97" s="103"/>
      <c r="U97" s="103">
        <f>U99+U100</f>
        <v>23833</v>
      </c>
      <c r="V97" s="103"/>
      <c r="W97" s="103">
        <f>W99+W100</f>
        <v>84253</v>
      </c>
      <c r="X97" s="103"/>
      <c r="Y97" s="103">
        <f>SUM(Q97:W97)</f>
        <v>116284</v>
      </c>
    </row>
    <row r="98" spans="2:25" s="37" customFormat="1" ht="12" customHeight="1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79"/>
      <c r="M98" s="110" t="s">
        <v>113</v>
      </c>
      <c r="N98" s="110"/>
      <c r="O98" s="107"/>
      <c r="P98" s="108"/>
      <c r="Q98" s="103"/>
      <c r="R98" s="103"/>
      <c r="S98" s="103"/>
      <c r="T98" s="103"/>
      <c r="U98" s="103"/>
      <c r="V98" s="103"/>
      <c r="W98" s="103"/>
      <c r="X98" s="103"/>
      <c r="Y98" s="103"/>
    </row>
    <row r="99" spans="2:25" s="54" customFormat="1" ht="12" customHeight="1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8" t="s">
        <v>209</v>
      </c>
      <c r="M99" s="125"/>
      <c r="N99" s="125" t="s">
        <v>210</v>
      </c>
      <c r="O99" s="115"/>
      <c r="P99" s="89"/>
      <c r="Q99" s="87">
        <v>0</v>
      </c>
      <c r="R99" s="87"/>
      <c r="S99" s="87">
        <v>6072</v>
      </c>
      <c r="T99" s="87"/>
      <c r="U99" s="87">
        <v>22310</v>
      </c>
      <c r="V99" s="87"/>
      <c r="W99" s="87">
        <v>83957</v>
      </c>
      <c r="X99" s="87"/>
      <c r="Y99" s="87">
        <f>SUM(Q99:W99)</f>
        <v>112339</v>
      </c>
    </row>
    <row r="100" spans="2:25" s="93" customFormat="1" ht="12" customHeight="1">
      <c r="B100" s="91"/>
      <c r="C100" s="55"/>
      <c r="D100" s="91"/>
      <c r="E100" s="53"/>
      <c r="F100" s="91"/>
      <c r="G100" s="53"/>
      <c r="H100" s="91"/>
      <c r="I100" s="53"/>
      <c r="J100" s="91"/>
      <c r="K100" s="53"/>
      <c r="L100" s="92" t="s">
        <v>211</v>
      </c>
      <c r="M100" s="92"/>
      <c r="N100" s="92" t="s">
        <v>212</v>
      </c>
      <c r="O100" s="91"/>
      <c r="P100" s="55"/>
      <c r="Q100" s="91">
        <v>0</v>
      </c>
      <c r="R100" s="55"/>
      <c r="S100" s="91">
        <v>2126</v>
      </c>
      <c r="T100" s="55"/>
      <c r="U100" s="91">
        <v>1523</v>
      </c>
      <c r="V100" s="55"/>
      <c r="W100" s="91">
        <v>296</v>
      </c>
      <c r="X100" s="55"/>
      <c r="Y100" s="91">
        <f>SUM(Q100:W100)</f>
        <v>3945</v>
      </c>
    </row>
    <row r="101" spans="2:25" s="44" customFormat="1" ht="12" customHeight="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79" t="s">
        <v>35</v>
      </c>
      <c r="M101" s="79" t="s">
        <v>36</v>
      </c>
      <c r="N101" s="79"/>
      <c r="O101" s="107"/>
      <c r="P101" s="108"/>
      <c r="Q101" s="103">
        <f>Q102+Q103</f>
        <v>116235</v>
      </c>
      <c r="R101" s="103"/>
      <c r="S101" s="103">
        <f>S102+S103</f>
        <v>310</v>
      </c>
      <c r="T101" s="103"/>
      <c r="U101" s="103">
        <f>U102+U103</f>
        <v>399</v>
      </c>
      <c r="V101" s="103"/>
      <c r="W101" s="103">
        <f>W102+W103</f>
        <v>10160</v>
      </c>
      <c r="X101" s="103"/>
      <c r="Y101" s="103">
        <f>SUM(Q101:W101)</f>
        <v>127104</v>
      </c>
    </row>
    <row r="102" spans="2:25" s="126" customFormat="1" ht="12" customHeight="1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114" t="s">
        <v>114</v>
      </c>
      <c r="M102" s="114"/>
      <c r="N102" s="114" t="s">
        <v>115</v>
      </c>
      <c r="O102" s="115"/>
      <c r="P102" s="89"/>
      <c r="Q102" s="87">
        <v>116180</v>
      </c>
      <c r="R102" s="87"/>
      <c r="S102" s="87">
        <v>0</v>
      </c>
      <c r="T102" s="87"/>
      <c r="U102" s="87">
        <v>0</v>
      </c>
      <c r="V102" s="87"/>
      <c r="W102" s="87">
        <v>3060</v>
      </c>
      <c r="X102" s="87"/>
      <c r="Y102" s="87">
        <f>SUM(Q102:W102)</f>
        <v>119240</v>
      </c>
    </row>
    <row r="103" spans="2:25" s="93" customFormat="1" ht="12" customHeight="1">
      <c r="B103" s="91"/>
      <c r="C103" s="55"/>
      <c r="D103" s="91"/>
      <c r="E103" s="53"/>
      <c r="F103" s="91"/>
      <c r="G103" s="53"/>
      <c r="H103" s="91"/>
      <c r="I103" s="53"/>
      <c r="J103" s="91"/>
      <c r="K103" s="53"/>
      <c r="L103" s="92" t="s">
        <v>116</v>
      </c>
      <c r="M103" s="92"/>
      <c r="N103" s="92" t="s">
        <v>117</v>
      </c>
      <c r="O103" s="91"/>
      <c r="P103" s="55"/>
      <c r="Q103" s="91">
        <v>55</v>
      </c>
      <c r="R103" s="55"/>
      <c r="S103" s="91">
        <v>310</v>
      </c>
      <c r="T103" s="55"/>
      <c r="U103" s="91">
        <v>399</v>
      </c>
      <c r="V103" s="55"/>
      <c r="W103" s="91">
        <v>7100</v>
      </c>
      <c r="X103" s="55"/>
      <c r="Y103" s="91">
        <f>SUM(Q103:W103)</f>
        <v>7864</v>
      </c>
    </row>
    <row r="104" spans="2:25" s="68" customFormat="1" ht="12" customHeight="1">
      <c r="B104" s="103">
        <f>SUM(D104:J104)</f>
        <v>112813</v>
      </c>
      <c r="C104" s="103"/>
      <c r="D104" s="103">
        <f>D106+D108+D110</f>
        <v>10395</v>
      </c>
      <c r="E104" s="103"/>
      <c r="F104" s="103">
        <f>F106+F108+F110</f>
        <v>2122</v>
      </c>
      <c r="G104" s="103"/>
      <c r="H104" s="103">
        <f>H106+H108+H110</f>
        <v>545</v>
      </c>
      <c r="I104" s="103"/>
      <c r="J104" s="103">
        <f>J106+J108+J110</f>
        <v>99751</v>
      </c>
      <c r="K104" s="103"/>
      <c r="L104" s="79" t="s">
        <v>37</v>
      </c>
      <c r="M104" s="79" t="s">
        <v>118</v>
      </c>
      <c r="N104" s="79"/>
      <c r="O104" s="107"/>
      <c r="P104" s="108"/>
      <c r="Q104" s="103"/>
      <c r="R104" s="103"/>
      <c r="S104" s="103"/>
      <c r="T104" s="103"/>
      <c r="U104" s="103"/>
      <c r="V104" s="103"/>
      <c r="W104" s="103"/>
      <c r="X104" s="103"/>
      <c r="Y104" s="103"/>
    </row>
    <row r="105" spans="2:25" s="68" customFormat="1" ht="12" customHeight="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10"/>
      <c r="M105" s="110" t="s">
        <v>119</v>
      </c>
      <c r="N105" s="110"/>
      <c r="O105" s="107"/>
      <c r="P105" s="108"/>
      <c r="Q105" s="103"/>
      <c r="R105" s="103"/>
      <c r="S105" s="103"/>
      <c r="T105" s="103"/>
      <c r="U105" s="103"/>
      <c r="V105" s="103"/>
      <c r="W105" s="103"/>
      <c r="X105" s="103"/>
      <c r="Y105" s="103"/>
    </row>
    <row r="106" spans="2:25" s="93" customFormat="1" ht="12" customHeight="1">
      <c r="B106" s="87">
        <f>SUM(D106:J106)</f>
        <v>98134</v>
      </c>
      <c r="C106" s="87"/>
      <c r="D106" s="87">
        <v>1379</v>
      </c>
      <c r="E106" s="87"/>
      <c r="F106" s="87">
        <v>0</v>
      </c>
      <c r="G106" s="87"/>
      <c r="H106" s="87">
        <v>0</v>
      </c>
      <c r="I106" s="87"/>
      <c r="J106" s="87">
        <v>96755</v>
      </c>
      <c r="K106" s="87"/>
      <c r="L106" s="114" t="s">
        <v>120</v>
      </c>
      <c r="M106" s="113"/>
      <c r="N106" s="114" t="s">
        <v>121</v>
      </c>
      <c r="O106" s="115"/>
      <c r="P106" s="89"/>
      <c r="Q106" s="87"/>
      <c r="R106" s="87"/>
      <c r="S106" s="87"/>
      <c r="T106" s="87"/>
      <c r="U106" s="87"/>
      <c r="V106" s="87"/>
      <c r="W106" s="87"/>
      <c r="X106" s="87"/>
      <c r="Y106" s="87"/>
    </row>
    <row r="107" spans="2:25" s="93" customFormat="1" ht="12" customHeight="1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120"/>
      <c r="M107" s="127"/>
      <c r="N107" s="120" t="s">
        <v>122</v>
      </c>
      <c r="O107" s="115"/>
      <c r="P107" s="89"/>
      <c r="Q107" s="87"/>
      <c r="R107" s="87"/>
      <c r="S107" s="87"/>
      <c r="T107" s="87"/>
      <c r="U107" s="87"/>
      <c r="V107" s="87"/>
      <c r="W107" s="87"/>
      <c r="X107" s="87"/>
      <c r="Y107" s="87"/>
    </row>
    <row r="108" spans="2:25" s="93" customFormat="1" ht="12" customHeight="1">
      <c r="B108" s="87">
        <f>SUM(D108:J108)</f>
        <v>8792</v>
      </c>
      <c r="C108" s="87"/>
      <c r="D108" s="87">
        <v>8028</v>
      </c>
      <c r="E108" s="87"/>
      <c r="F108" s="87">
        <v>399</v>
      </c>
      <c r="G108" s="87"/>
      <c r="H108" s="87">
        <v>310</v>
      </c>
      <c r="I108" s="87"/>
      <c r="J108" s="87">
        <v>55</v>
      </c>
      <c r="K108" s="87"/>
      <c r="L108" s="114" t="s">
        <v>123</v>
      </c>
      <c r="M108" s="114"/>
      <c r="N108" s="114" t="s">
        <v>124</v>
      </c>
      <c r="O108" s="115"/>
      <c r="P108" s="89"/>
      <c r="Q108" s="87"/>
      <c r="R108" s="87"/>
      <c r="S108" s="87"/>
      <c r="T108" s="87"/>
      <c r="U108" s="87"/>
      <c r="V108" s="87"/>
      <c r="W108" s="87"/>
      <c r="X108" s="87"/>
      <c r="Y108" s="87"/>
    </row>
    <row r="109" spans="2:25" s="93" customFormat="1" ht="12" customHeight="1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114"/>
      <c r="M109" s="114"/>
      <c r="N109" s="120" t="s">
        <v>96</v>
      </c>
      <c r="O109" s="115"/>
      <c r="P109" s="89"/>
      <c r="Q109" s="87"/>
      <c r="R109" s="87"/>
      <c r="S109" s="87"/>
      <c r="T109" s="87"/>
      <c r="U109" s="87"/>
      <c r="V109" s="87"/>
      <c r="W109" s="87"/>
      <c r="X109" s="87"/>
      <c r="Y109" s="87"/>
    </row>
    <row r="110" spans="2:25" s="93" customFormat="1" ht="12" customHeight="1">
      <c r="B110" s="87">
        <f>SUM(D110:J110)</f>
        <v>5887</v>
      </c>
      <c r="C110" s="87"/>
      <c r="D110" s="87">
        <v>988</v>
      </c>
      <c r="E110" s="87"/>
      <c r="F110" s="87">
        <v>1723</v>
      </c>
      <c r="G110" s="87"/>
      <c r="H110" s="87">
        <v>235</v>
      </c>
      <c r="I110" s="87"/>
      <c r="J110" s="87">
        <v>2941</v>
      </c>
      <c r="K110" s="87"/>
      <c r="L110" s="114" t="s">
        <v>125</v>
      </c>
      <c r="M110" s="113"/>
      <c r="N110" s="114" t="s">
        <v>126</v>
      </c>
      <c r="O110" s="115"/>
      <c r="P110" s="89"/>
      <c r="Q110" s="87"/>
      <c r="R110" s="87"/>
      <c r="S110" s="87"/>
      <c r="T110" s="87"/>
      <c r="U110" s="87"/>
      <c r="V110" s="87"/>
      <c r="W110" s="87"/>
      <c r="X110" s="87"/>
      <c r="Y110" s="87"/>
    </row>
    <row r="111" spans="2:25" s="93" customFormat="1" ht="12" customHeight="1">
      <c r="B111" s="91"/>
      <c r="C111" s="55"/>
      <c r="D111" s="91"/>
      <c r="E111" s="53"/>
      <c r="F111" s="91"/>
      <c r="G111" s="53"/>
      <c r="H111" s="91"/>
      <c r="I111" s="53"/>
      <c r="J111" s="91"/>
      <c r="K111" s="53"/>
      <c r="L111" s="92"/>
      <c r="M111" s="92"/>
      <c r="N111" s="92" t="s">
        <v>122</v>
      </c>
      <c r="O111" s="91"/>
      <c r="P111" s="55"/>
      <c r="Q111" s="91"/>
      <c r="R111" s="55"/>
      <c r="S111" s="91"/>
      <c r="T111" s="55"/>
      <c r="U111" s="91"/>
      <c r="V111" s="55"/>
      <c r="W111" s="91"/>
      <c r="X111" s="55"/>
      <c r="Y111" s="91"/>
    </row>
    <row r="112" spans="2:25" s="68" customFormat="1" ht="12" customHeight="1">
      <c r="B112" s="103">
        <f>B113+B114+B115+B117+B118</f>
        <v>15782</v>
      </c>
      <c r="C112" s="103"/>
      <c r="D112" s="103">
        <f>D113+D114+D115+D117+D118</f>
        <v>68865</v>
      </c>
      <c r="E112" s="103"/>
      <c r="F112" s="103">
        <f>F113+F114+F115+F117+F118</f>
        <v>7259</v>
      </c>
      <c r="G112" s="103"/>
      <c r="H112" s="103">
        <f>H113+H114+H115+H117+H118</f>
        <v>11910</v>
      </c>
      <c r="I112" s="103"/>
      <c r="J112" s="103">
        <f>J113+J114+J115+J117+J118</f>
        <v>3724</v>
      </c>
      <c r="K112" s="103"/>
      <c r="L112" s="79" t="s">
        <v>38</v>
      </c>
      <c r="M112" s="79" t="s">
        <v>39</v>
      </c>
      <c r="N112" s="79"/>
      <c r="O112" s="107"/>
      <c r="P112" s="108"/>
      <c r="Q112" s="103">
        <f>Q113+Q114+Q115+Q117+Q118</f>
        <v>7189</v>
      </c>
      <c r="R112" s="103"/>
      <c r="S112" s="103">
        <f>S113+S114+S115+S117+S118</f>
        <v>19056</v>
      </c>
      <c r="T112" s="103"/>
      <c r="U112" s="103">
        <f>U113+U114+U115+U117+U118</f>
        <v>51952</v>
      </c>
      <c r="V112" s="103"/>
      <c r="W112" s="103">
        <f>W113+W114+W115+W117+W118</f>
        <v>5231</v>
      </c>
      <c r="X112" s="103"/>
      <c r="Y112" s="103">
        <f>Y113+Y114+Y115+Y117+Y118</f>
        <v>7452</v>
      </c>
    </row>
    <row r="113" spans="2:25" s="93" customFormat="1" ht="12" customHeight="1">
      <c r="B113" s="87">
        <f>SUM(D113:J113)</f>
        <v>221</v>
      </c>
      <c r="C113" s="87"/>
      <c r="D113" s="87">
        <v>17</v>
      </c>
      <c r="E113" s="87"/>
      <c r="F113" s="87">
        <v>86</v>
      </c>
      <c r="G113" s="87"/>
      <c r="H113" s="87">
        <v>113</v>
      </c>
      <c r="I113" s="87"/>
      <c r="J113" s="87">
        <v>5</v>
      </c>
      <c r="K113" s="87"/>
      <c r="L113" s="114" t="s">
        <v>127</v>
      </c>
      <c r="M113" s="113"/>
      <c r="N113" s="114" t="s">
        <v>128</v>
      </c>
      <c r="O113" s="115"/>
      <c r="P113" s="89"/>
      <c r="Q113" s="87">
        <v>0</v>
      </c>
      <c r="R113" s="87"/>
      <c r="S113" s="87">
        <v>0</v>
      </c>
      <c r="T113" s="87"/>
      <c r="U113" s="87">
        <v>0</v>
      </c>
      <c r="V113" s="87"/>
      <c r="W113" s="87">
        <v>0</v>
      </c>
      <c r="X113" s="87"/>
      <c r="Y113" s="87">
        <v>0</v>
      </c>
    </row>
    <row r="114" spans="2:25" s="93" customFormat="1" ht="12" customHeight="1">
      <c r="B114" s="87">
        <v>0</v>
      </c>
      <c r="C114" s="87"/>
      <c r="D114" s="87">
        <v>0</v>
      </c>
      <c r="E114" s="87"/>
      <c r="F114" s="87">
        <v>0</v>
      </c>
      <c r="G114" s="87"/>
      <c r="H114" s="87">
        <v>0</v>
      </c>
      <c r="I114" s="87"/>
      <c r="J114" s="87">
        <v>0</v>
      </c>
      <c r="K114" s="87"/>
      <c r="L114" s="114" t="s">
        <v>129</v>
      </c>
      <c r="M114" s="113"/>
      <c r="N114" s="114" t="s">
        <v>130</v>
      </c>
      <c r="O114" s="115"/>
      <c r="P114" s="89"/>
      <c r="Q114" s="87">
        <v>2</v>
      </c>
      <c r="R114" s="87"/>
      <c r="S114" s="87">
        <v>105</v>
      </c>
      <c r="T114" s="87"/>
      <c r="U114" s="87">
        <v>56</v>
      </c>
      <c r="V114" s="87"/>
      <c r="W114" s="87">
        <v>12</v>
      </c>
      <c r="X114" s="87"/>
      <c r="Y114" s="87">
        <f>SUM(Q114:W114)</f>
        <v>175</v>
      </c>
    </row>
    <row r="115" spans="2:24" s="93" customFormat="1" ht="12" customHeight="1">
      <c r="B115" s="55"/>
      <c r="C115" s="87"/>
      <c r="D115" s="87">
        <v>57587</v>
      </c>
      <c r="E115" s="87"/>
      <c r="F115" s="87">
        <v>4738</v>
      </c>
      <c r="G115" s="87"/>
      <c r="H115" s="87">
        <v>9957</v>
      </c>
      <c r="I115" s="87"/>
      <c r="J115" s="87">
        <v>3694</v>
      </c>
      <c r="K115" s="87"/>
      <c r="L115" s="114" t="s">
        <v>131</v>
      </c>
      <c r="M115" s="113"/>
      <c r="N115" s="114" t="s">
        <v>132</v>
      </c>
      <c r="O115" s="115"/>
      <c r="P115" s="89"/>
      <c r="Q115" s="87">
        <v>5671</v>
      </c>
      <c r="R115" s="87"/>
      <c r="S115" s="87">
        <v>17123</v>
      </c>
      <c r="T115" s="87"/>
      <c r="U115" s="87">
        <v>50153</v>
      </c>
      <c r="V115" s="87"/>
      <c r="W115" s="87">
        <v>3029</v>
      </c>
      <c r="X115" s="87"/>
    </row>
    <row r="116" spans="2:25" s="93" customFormat="1" ht="12" customHeight="1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114"/>
      <c r="M116" s="113"/>
      <c r="N116" s="120" t="s">
        <v>133</v>
      </c>
      <c r="O116" s="115"/>
      <c r="P116" s="89"/>
      <c r="Q116" s="87"/>
      <c r="R116" s="87"/>
      <c r="S116" s="87"/>
      <c r="T116" s="87"/>
      <c r="U116" s="87"/>
      <c r="V116" s="87"/>
      <c r="W116" s="87"/>
      <c r="X116" s="87"/>
      <c r="Y116" s="87">
        <v>0</v>
      </c>
    </row>
    <row r="117" spans="2:25" s="93" customFormat="1" ht="12" customHeight="1">
      <c r="B117" s="87">
        <f>SUM(D117:J117)</f>
        <v>2143</v>
      </c>
      <c r="C117" s="87"/>
      <c r="D117" s="87">
        <v>2040</v>
      </c>
      <c r="E117" s="87"/>
      <c r="F117" s="87">
        <v>73</v>
      </c>
      <c r="G117" s="87"/>
      <c r="H117" s="87">
        <v>27</v>
      </c>
      <c r="I117" s="87"/>
      <c r="J117" s="87">
        <v>3</v>
      </c>
      <c r="K117" s="87"/>
      <c r="L117" s="114" t="s">
        <v>134</v>
      </c>
      <c r="M117" s="114"/>
      <c r="N117" s="114" t="s">
        <v>135</v>
      </c>
      <c r="O117" s="115"/>
      <c r="P117" s="89"/>
      <c r="Q117" s="87">
        <v>911</v>
      </c>
      <c r="R117" s="87"/>
      <c r="S117" s="87">
        <v>25</v>
      </c>
      <c r="T117" s="87"/>
      <c r="U117" s="87">
        <v>525</v>
      </c>
      <c r="V117" s="87"/>
      <c r="W117" s="87">
        <v>165</v>
      </c>
      <c r="X117" s="87"/>
      <c r="Y117" s="87">
        <f>SUM(Q117:W117)</f>
        <v>1626</v>
      </c>
    </row>
    <row r="118" spans="2:25" s="93" customFormat="1" ht="12" customHeight="1">
      <c r="B118" s="87">
        <f>SUM(D118:J118)</f>
        <v>13418</v>
      </c>
      <c r="C118" s="87"/>
      <c r="D118" s="87">
        <v>9221</v>
      </c>
      <c r="E118" s="87"/>
      <c r="F118" s="87">
        <v>2362</v>
      </c>
      <c r="G118" s="87"/>
      <c r="H118" s="87">
        <v>1813</v>
      </c>
      <c r="I118" s="87"/>
      <c r="J118" s="87">
        <v>22</v>
      </c>
      <c r="K118" s="87"/>
      <c r="L118" s="114" t="s">
        <v>136</v>
      </c>
      <c r="M118" s="114"/>
      <c r="N118" s="114" t="s">
        <v>137</v>
      </c>
      <c r="O118" s="115"/>
      <c r="P118" s="89"/>
      <c r="Q118" s="87">
        <v>605</v>
      </c>
      <c r="R118" s="87"/>
      <c r="S118" s="87">
        <v>1803</v>
      </c>
      <c r="T118" s="87"/>
      <c r="U118" s="87">
        <v>1218</v>
      </c>
      <c r="V118" s="87"/>
      <c r="W118" s="87">
        <v>2025</v>
      </c>
      <c r="X118" s="87"/>
      <c r="Y118" s="87">
        <f>SUM(Q118:W118)</f>
        <v>5651</v>
      </c>
    </row>
    <row r="119" spans="2:25" s="124" customFormat="1" ht="12" customHeight="1">
      <c r="B119" s="98">
        <f>SUM(D119:J119)</f>
        <v>243107</v>
      </c>
      <c r="C119" s="98"/>
      <c r="D119" s="98">
        <f>W95+W97+W101+W104+W112-D104-D112</f>
        <v>63337</v>
      </c>
      <c r="E119" s="98"/>
      <c r="F119" s="98">
        <f>U95+U97+U101+U104+U112-F104-F112</f>
        <v>121347</v>
      </c>
      <c r="G119" s="98"/>
      <c r="H119" s="98">
        <f>S95+S97+S101+S104+S112-H104-H112</f>
        <v>39534</v>
      </c>
      <c r="I119" s="98"/>
      <c r="J119" s="98">
        <f>Q95+Q97+Q101+Q104+Q112-J104-J112</f>
        <v>18889</v>
      </c>
      <c r="K119" s="98"/>
      <c r="L119" s="121" t="s">
        <v>40</v>
      </c>
      <c r="M119" s="121" t="s">
        <v>41</v>
      </c>
      <c r="N119" s="121"/>
      <c r="O119" s="123"/>
      <c r="P119" s="102"/>
      <c r="Q119" s="98"/>
      <c r="R119" s="98"/>
      <c r="S119" s="98"/>
      <c r="T119" s="98"/>
      <c r="U119" s="98"/>
      <c r="V119" s="98"/>
      <c r="W119" s="98"/>
      <c r="X119" s="98"/>
      <c r="Y119" s="98"/>
    </row>
    <row r="120" spans="2:56" s="67" customFormat="1" ht="12" customHeight="1" thickBot="1">
      <c r="B120" s="63">
        <f>SUM(D120:J120)</f>
        <v>227166</v>
      </c>
      <c r="C120" s="64"/>
      <c r="D120" s="63">
        <f>W96+W97+W101+W104+W112-D104-D112</f>
        <v>58045</v>
      </c>
      <c r="E120" s="64"/>
      <c r="F120" s="63">
        <f>U96+U97+U101+U104+U112-F104-F112</f>
        <v>115548</v>
      </c>
      <c r="G120" s="64"/>
      <c r="H120" s="63">
        <f>S96+S97+S101+S104+S112-H104-H112</f>
        <v>34982</v>
      </c>
      <c r="I120" s="64"/>
      <c r="J120" s="63">
        <f>Q96+Q97+Q101+Q104+Q112-J104-J112</f>
        <v>18591</v>
      </c>
      <c r="K120" s="64"/>
      <c r="L120" s="65" t="s">
        <v>42</v>
      </c>
      <c r="M120" s="65" t="s">
        <v>43</v>
      </c>
      <c r="N120" s="65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</row>
    <row r="121" spans="2:25" s="68" customFormat="1" ht="21" customHeight="1">
      <c r="B121" s="15" t="s">
        <v>26</v>
      </c>
      <c r="C121" s="15"/>
      <c r="D121" s="17"/>
      <c r="E121" s="18"/>
      <c r="F121" s="18"/>
      <c r="G121" s="18"/>
      <c r="H121" s="18"/>
      <c r="I121" s="18"/>
      <c r="J121" s="18"/>
      <c r="K121" s="18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2:25" s="68" customFormat="1" ht="3.75" customHeight="1">
      <c r="B122" s="20"/>
      <c r="C122" s="20"/>
      <c r="D122" s="20"/>
      <c r="E122" s="20"/>
      <c r="F122" s="20"/>
      <c r="G122" s="20"/>
      <c r="H122" s="20"/>
      <c r="I122" s="20"/>
      <c r="J122" s="20"/>
      <c r="K122" s="21"/>
      <c r="L122" s="22"/>
      <c r="M122" s="23"/>
      <c r="N122" s="24"/>
      <c r="O122" s="24"/>
      <c r="P122" s="25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s="68" customFormat="1" ht="12.75">
      <c r="B123" s="26" t="s">
        <v>7</v>
      </c>
      <c r="C123" s="27"/>
      <c r="D123" s="27"/>
      <c r="E123" s="27"/>
      <c r="F123" s="27"/>
      <c r="G123" s="27"/>
      <c r="H123" s="27"/>
      <c r="I123" s="27"/>
      <c r="J123" s="27"/>
      <c r="K123" s="21"/>
      <c r="L123" s="28" t="s">
        <v>6</v>
      </c>
      <c r="M123" s="29"/>
      <c r="N123" s="30" t="s">
        <v>72</v>
      </c>
      <c r="O123" s="30"/>
      <c r="P123" s="31"/>
      <c r="Q123" s="26" t="s">
        <v>16</v>
      </c>
      <c r="R123" s="27"/>
      <c r="S123" s="27"/>
      <c r="T123" s="27"/>
      <c r="U123" s="27"/>
      <c r="V123" s="27"/>
      <c r="W123" s="27"/>
      <c r="X123" s="27"/>
      <c r="Y123" s="26"/>
    </row>
    <row r="124" spans="2:25" s="68" customFormat="1" ht="2.25" customHeight="1">
      <c r="B124" s="32"/>
      <c r="C124" s="32"/>
      <c r="D124" s="32"/>
      <c r="E124" s="32"/>
      <c r="F124" s="32"/>
      <c r="G124" s="32"/>
      <c r="H124" s="32"/>
      <c r="I124" s="32"/>
      <c r="J124" s="32"/>
      <c r="K124" s="33"/>
      <c r="L124" s="27"/>
      <c r="M124" s="32"/>
      <c r="N124" s="27"/>
      <c r="O124" s="27"/>
      <c r="P124" s="31"/>
      <c r="Q124" s="31"/>
      <c r="R124" s="31"/>
      <c r="S124" s="31"/>
      <c r="T124" s="31"/>
      <c r="U124" s="31"/>
      <c r="V124" s="31"/>
      <c r="W124" s="31"/>
      <c r="X124" s="31"/>
      <c r="Y124" s="31"/>
    </row>
    <row r="125" spans="2:25" s="68" customFormat="1" ht="12.75">
      <c r="B125" s="34" t="s">
        <v>8</v>
      </c>
      <c r="C125" s="21"/>
      <c r="D125" s="35" t="s">
        <v>180</v>
      </c>
      <c r="E125" s="21"/>
      <c r="F125" s="35" t="s">
        <v>181</v>
      </c>
      <c r="G125" s="21"/>
      <c r="H125" s="35" t="s">
        <v>182</v>
      </c>
      <c r="I125" s="21"/>
      <c r="J125" s="35" t="s">
        <v>183</v>
      </c>
      <c r="K125" s="21"/>
      <c r="L125" s="34"/>
      <c r="M125" s="36"/>
      <c r="N125" s="34" t="s">
        <v>73</v>
      </c>
      <c r="O125" s="34"/>
      <c r="P125" s="31"/>
      <c r="Q125" s="35" t="s">
        <v>183</v>
      </c>
      <c r="R125" s="21"/>
      <c r="S125" s="35" t="s">
        <v>182</v>
      </c>
      <c r="T125" s="21"/>
      <c r="U125" s="35" t="s">
        <v>181</v>
      </c>
      <c r="V125" s="21"/>
      <c r="W125" s="35" t="s">
        <v>180</v>
      </c>
      <c r="X125" s="21"/>
      <c r="Y125" s="34" t="s">
        <v>8</v>
      </c>
    </row>
    <row r="126" spans="2:25" s="68" customFormat="1" ht="2.25" customHeight="1">
      <c r="B126" s="36"/>
      <c r="C126" s="21"/>
      <c r="D126" s="21"/>
      <c r="E126" s="21"/>
      <c r="F126" s="21"/>
      <c r="G126" s="21"/>
      <c r="H126" s="21"/>
      <c r="I126" s="21"/>
      <c r="J126" s="21"/>
      <c r="K126" s="21"/>
      <c r="L126" s="34"/>
      <c r="M126" s="36"/>
      <c r="N126" s="34"/>
      <c r="O126" s="34"/>
      <c r="P126" s="37"/>
      <c r="Q126" s="21"/>
      <c r="R126" s="21"/>
      <c r="S126" s="21"/>
      <c r="T126" s="21"/>
      <c r="U126" s="21"/>
      <c r="V126" s="21"/>
      <c r="W126" s="21"/>
      <c r="X126" s="21"/>
      <c r="Y126" s="36"/>
    </row>
    <row r="127" spans="2:25" s="68" customFormat="1" ht="12.75">
      <c r="B127" s="38" t="s">
        <v>9</v>
      </c>
      <c r="C127" s="21"/>
      <c r="D127" s="39" t="s">
        <v>9</v>
      </c>
      <c r="E127" s="40"/>
      <c r="F127" s="39" t="s">
        <v>187</v>
      </c>
      <c r="G127" s="21"/>
      <c r="H127" s="41" t="s">
        <v>190</v>
      </c>
      <c r="I127" s="21"/>
      <c r="J127" s="35" t="s">
        <v>193</v>
      </c>
      <c r="K127" s="21"/>
      <c r="L127" s="34"/>
      <c r="M127" s="36"/>
      <c r="N127" s="34"/>
      <c r="O127" s="34"/>
      <c r="P127" s="37"/>
      <c r="Q127" s="35" t="s">
        <v>193</v>
      </c>
      <c r="R127" s="21"/>
      <c r="S127" s="41" t="s">
        <v>190</v>
      </c>
      <c r="T127" s="40"/>
      <c r="U127" s="39" t="s">
        <v>187</v>
      </c>
      <c r="V127" s="21"/>
      <c r="W127" s="39" t="s">
        <v>9</v>
      </c>
      <c r="X127" s="21"/>
      <c r="Y127" s="38" t="s">
        <v>9</v>
      </c>
    </row>
    <row r="128" spans="2:25" s="68" customFormat="1" ht="12.75">
      <c r="B128" s="42" t="s">
        <v>195</v>
      </c>
      <c r="C128" s="40"/>
      <c r="D128" s="39" t="s">
        <v>186</v>
      </c>
      <c r="E128" s="40"/>
      <c r="F128" s="39" t="s">
        <v>188</v>
      </c>
      <c r="G128" s="40"/>
      <c r="H128" s="41" t="s">
        <v>191</v>
      </c>
      <c r="I128" s="21"/>
      <c r="J128" s="39" t="s">
        <v>213</v>
      </c>
      <c r="K128" s="21"/>
      <c r="L128" s="30"/>
      <c r="M128" s="43"/>
      <c r="N128" s="30"/>
      <c r="O128" s="30"/>
      <c r="P128" s="44"/>
      <c r="Q128" s="39" t="s">
        <v>213</v>
      </c>
      <c r="R128" s="40"/>
      <c r="S128" s="39" t="s">
        <v>191</v>
      </c>
      <c r="T128" s="40"/>
      <c r="U128" s="39" t="s">
        <v>188</v>
      </c>
      <c r="V128" s="40"/>
      <c r="W128" s="39" t="s">
        <v>186</v>
      </c>
      <c r="X128" s="21"/>
      <c r="Y128" s="42" t="s">
        <v>195</v>
      </c>
    </row>
    <row r="129" spans="2:25" s="68" customFormat="1" ht="12" customHeight="1">
      <c r="B129" s="42" t="s">
        <v>194</v>
      </c>
      <c r="C129" s="40"/>
      <c r="D129" s="39" t="s">
        <v>184</v>
      </c>
      <c r="E129" s="40"/>
      <c r="F129" s="39" t="s">
        <v>189</v>
      </c>
      <c r="G129" s="40"/>
      <c r="H129" s="41" t="s">
        <v>185</v>
      </c>
      <c r="I129" s="21"/>
      <c r="J129" s="39" t="s">
        <v>192</v>
      </c>
      <c r="K129" s="21"/>
      <c r="L129" s="30"/>
      <c r="M129" s="43"/>
      <c r="N129" s="30"/>
      <c r="O129" s="30"/>
      <c r="P129" s="44"/>
      <c r="Q129" s="39" t="s">
        <v>192</v>
      </c>
      <c r="R129" s="40"/>
      <c r="S129" s="39" t="s">
        <v>185</v>
      </c>
      <c r="T129" s="40"/>
      <c r="U129" s="39" t="s">
        <v>189</v>
      </c>
      <c r="V129" s="40"/>
      <c r="W129" s="39" t="s">
        <v>184</v>
      </c>
      <c r="X129" s="21"/>
      <c r="Y129" s="42" t="s">
        <v>194</v>
      </c>
    </row>
    <row r="130" spans="2:25" s="68" customFormat="1" ht="2.25" customHeight="1">
      <c r="B130" s="45"/>
      <c r="C130" s="46"/>
      <c r="D130" s="47"/>
      <c r="E130" s="46"/>
      <c r="F130" s="47"/>
      <c r="G130" s="46"/>
      <c r="H130" s="47"/>
      <c r="I130" s="46"/>
      <c r="J130" s="47"/>
      <c r="K130" s="46"/>
      <c r="L130" s="48"/>
      <c r="M130" s="48"/>
      <c r="N130" s="48"/>
      <c r="O130" s="48"/>
      <c r="P130" s="48"/>
      <c r="Q130" s="45"/>
      <c r="R130" s="46"/>
      <c r="S130" s="47"/>
      <c r="T130" s="46"/>
      <c r="U130" s="47"/>
      <c r="V130" s="46"/>
      <c r="W130" s="47"/>
      <c r="X130" s="46"/>
      <c r="Y130" s="47"/>
    </row>
    <row r="131" spans="2:25" s="37" customFormat="1" ht="12" customHeight="1"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11" t="s">
        <v>40</v>
      </c>
      <c r="M131" s="111" t="s">
        <v>41</v>
      </c>
      <c r="N131" s="105"/>
      <c r="O131" s="107"/>
      <c r="P131" s="108"/>
      <c r="Q131" s="103">
        <f>J119</f>
        <v>18889</v>
      </c>
      <c r="R131" s="103"/>
      <c r="S131" s="103">
        <f>H119</f>
        <v>39534</v>
      </c>
      <c r="T131" s="103"/>
      <c r="U131" s="103">
        <f>F119</f>
        <v>121347</v>
      </c>
      <c r="V131" s="103"/>
      <c r="W131" s="103">
        <f>D119</f>
        <v>63337</v>
      </c>
      <c r="X131" s="103"/>
      <c r="Y131" s="103">
        <f>SUM(Q131:W131)</f>
        <v>243107</v>
      </c>
    </row>
    <row r="132" spans="2:25" s="77" customFormat="1" ht="12" customHeight="1">
      <c r="B132" s="72"/>
      <c r="C132" s="73"/>
      <c r="D132" s="72"/>
      <c r="E132" s="74"/>
      <c r="F132" s="72"/>
      <c r="G132" s="74"/>
      <c r="H132" s="72"/>
      <c r="I132" s="74"/>
      <c r="J132" s="72"/>
      <c r="K132" s="74"/>
      <c r="L132" s="76" t="s">
        <v>42</v>
      </c>
      <c r="M132" s="76" t="s">
        <v>43</v>
      </c>
      <c r="N132" s="109"/>
      <c r="O132" s="72"/>
      <c r="P132" s="73"/>
      <c r="Q132" s="72">
        <f>J120</f>
        <v>18591</v>
      </c>
      <c r="R132" s="73"/>
      <c r="S132" s="72">
        <f>H120</f>
        <v>34982</v>
      </c>
      <c r="T132" s="73"/>
      <c r="U132" s="72">
        <f>F120</f>
        <v>115548</v>
      </c>
      <c r="V132" s="73"/>
      <c r="W132" s="72">
        <f>D120</f>
        <v>58045</v>
      </c>
      <c r="X132" s="73"/>
      <c r="Y132" s="72">
        <f>SUM(Q132:W132)</f>
        <v>227166</v>
      </c>
    </row>
    <row r="133" spans="2:25" s="44" customFormat="1" ht="12" customHeight="1">
      <c r="B133" s="103">
        <f>SUM(D133:J133)</f>
        <v>103517</v>
      </c>
      <c r="C133" s="103"/>
      <c r="D133" s="103">
        <f>D134+D141</f>
        <v>2845</v>
      </c>
      <c r="E133" s="103"/>
      <c r="F133" s="103">
        <f>F134+F141</f>
        <v>87221</v>
      </c>
      <c r="G133" s="103"/>
      <c r="H133" s="103">
        <f>H134+H141</f>
        <v>10107</v>
      </c>
      <c r="I133" s="103"/>
      <c r="J133" s="103">
        <f>J134+J141</f>
        <v>3344</v>
      </c>
      <c r="K133" s="103"/>
      <c r="L133" s="79" t="s">
        <v>44</v>
      </c>
      <c r="M133" s="79" t="s">
        <v>45</v>
      </c>
      <c r="N133" s="79"/>
      <c r="O133" s="107"/>
      <c r="P133" s="108"/>
      <c r="Q133" s="103"/>
      <c r="R133" s="103"/>
      <c r="S133" s="103"/>
      <c r="T133" s="103"/>
      <c r="U133" s="103"/>
      <c r="V133" s="103"/>
      <c r="W133" s="103"/>
      <c r="X133" s="103"/>
      <c r="Y133" s="103"/>
    </row>
    <row r="134" spans="2:25" s="44" customFormat="1" ht="12" customHeight="1">
      <c r="B134" s="103">
        <f>SUM(D134:J134)</f>
        <v>66934</v>
      </c>
      <c r="C134" s="103"/>
      <c r="D134" s="103">
        <f>D135+D137+D139</f>
        <v>1641</v>
      </c>
      <c r="E134" s="103"/>
      <c r="F134" s="103">
        <f>F135+F137+F139</f>
        <v>57485</v>
      </c>
      <c r="G134" s="103"/>
      <c r="H134" s="103">
        <f>H135+H137+H139</f>
        <v>4481</v>
      </c>
      <c r="I134" s="103"/>
      <c r="J134" s="103">
        <f>J135+J137+J139</f>
        <v>3327</v>
      </c>
      <c r="K134" s="103"/>
      <c r="L134" s="111" t="s">
        <v>138</v>
      </c>
      <c r="M134" s="111"/>
      <c r="N134" s="105" t="s">
        <v>139</v>
      </c>
      <c r="O134" s="107"/>
      <c r="P134" s="108"/>
      <c r="Q134" s="103"/>
      <c r="R134" s="103"/>
      <c r="S134" s="103"/>
      <c r="T134" s="103"/>
      <c r="U134" s="103"/>
      <c r="V134" s="103"/>
      <c r="W134" s="103"/>
      <c r="X134" s="103"/>
      <c r="Y134" s="103"/>
    </row>
    <row r="135" spans="2:25" s="116" customFormat="1" ht="12" customHeight="1">
      <c r="B135" s="87">
        <f>SUM(D135:J135)</f>
        <v>70</v>
      </c>
      <c r="C135" s="87"/>
      <c r="D135" s="87">
        <v>0</v>
      </c>
      <c r="E135" s="87"/>
      <c r="F135" s="87">
        <v>0</v>
      </c>
      <c r="G135" s="87"/>
      <c r="H135" s="87">
        <v>0</v>
      </c>
      <c r="I135" s="87"/>
      <c r="J135" s="87">
        <v>70</v>
      </c>
      <c r="K135" s="87"/>
      <c r="L135" s="114" t="s">
        <v>140</v>
      </c>
      <c r="M135" s="114"/>
      <c r="N135" s="114" t="s">
        <v>141</v>
      </c>
      <c r="O135" s="115"/>
      <c r="P135" s="89"/>
      <c r="Q135" s="87"/>
      <c r="R135" s="87"/>
      <c r="S135" s="87"/>
      <c r="T135" s="87"/>
      <c r="U135" s="87"/>
      <c r="V135" s="87"/>
      <c r="W135" s="87"/>
      <c r="X135" s="87"/>
      <c r="Y135" s="87"/>
    </row>
    <row r="136" spans="2:25" s="93" customFormat="1" ht="12" customHeight="1"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114"/>
      <c r="M136" s="114"/>
      <c r="N136" s="114" t="s">
        <v>142</v>
      </c>
      <c r="O136" s="115"/>
      <c r="P136" s="89"/>
      <c r="Q136" s="87"/>
      <c r="R136" s="87"/>
      <c r="S136" s="87"/>
      <c r="T136" s="87"/>
      <c r="U136" s="87"/>
      <c r="V136" s="87"/>
      <c r="W136" s="87"/>
      <c r="X136" s="87"/>
      <c r="Y136" s="87"/>
    </row>
    <row r="137" spans="2:25" s="93" customFormat="1" ht="12" customHeight="1">
      <c r="B137" s="87">
        <f>SUM(D137:J137)</f>
        <v>1612</v>
      </c>
      <c r="C137" s="87"/>
      <c r="D137" s="87">
        <v>0</v>
      </c>
      <c r="E137" s="87"/>
      <c r="F137" s="87">
        <v>0</v>
      </c>
      <c r="G137" s="87"/>
      <c r="H137" s="87">
        <v>0</v>
      </c>
      <c r="I137" s="87"/>
      <c r="J137" s="87">
        <v>1612</v>
      </c>
      <c r="K137" s="87"/>
      <c r="L137" s="114" t="s">
        <v>143</v>
      </c>
      <c r="M137" s="113"/>
      <c r="N137" s="114" t="s">
        <v>144</v>
      </c>
      <c r="O137" s="115"/>
      <c r="P137" s="89"/>
      <c r="Q137" s="87"/>
      <c r="R137" s="87"/>
      <c r="S137" s="87"/>
      <c r="T137" s="87"/>
      <c r="U137" s="87"/>
      <c r="V137" s="87"/>
      <c r="W137" s="87"/>
      <c r="X137" s="87"/>
      <c r="Y137" s="87"/>
    </row>
    <row r="138" spans="2:56" s="56" customFormat="1" ht="12" customHeight="1"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114"/>
      <c r="M138" s="113"/>
      <c r="N138" s="114" t="s">
        <v>145</v>
      </c>
      <c r="O138" s="115"/>
      <c r="P138" s="89"/>
      <c r="Q138" s="87"/>
      <c r="R138" s="87"/>
      <c r="S138" s="87"/>
      <c r="T138" s="87"/>
      <c r="U138" s="87"/>
      <c r="V138" s="87"/>
      <c r="W138" s="87"/>
      <c r="X138" s="87"/>
      <c r="Y138" s="87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</row>
    <row r="139" spans="2:25" s="93" customFormat="1" ht="12" customHeight="1">
      <c r="B139" s="87">
        <f>SUM(D139:J139)</f>
        <v>65252</v>
      </c>
      <c r="C139" s="87"/>
      <c r="D139" s="87">
        <v>1641</v>
      </c>
      <c r="E139" s="87"/>
      <c r="F139" s="87">
        <v>57485</v>
      </c>
      <c r="G139" s="87"/>
      <c r="H139" s="87">
        <v>4481</v>
      </c>
      <c r="I139" s="87"/>
      <c r="J139" s="87">
        <v>1645</v>
      </c>
      <c r="K139" s="87"/>
      <c r="L139" s="114" t="s">
        <v>146</v>
      </c>
      <c r="M139" s="113"/>
      <c r="N139" s="114" t="s">
        <v>147</v>
      </c>
      <c r="O139" s="115"/>
      <c r="P139" s="89"/>
      <c r="Q139" s="87"/>
      <c r="R139" s="87"/>
      <c r="S139" s="87"/>
      <c r="T139" s="87"/>
      <c r="U139" s="87"/>
      <c r="V139" s="87"/>
      <c r="W139" s="87"/>
      <c r="X139" s="87"/>
      <c r="Y139" s="87"/>
    </row>
    <row r="140" spans="2:25" s="93" customFormat="1" ht="12" customHeight="1"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114"/>
      <c r="M140" s="113"/>
      <c r="N140" s="114" t="s">
        <v>148</v>
      </c>
      <c r="O140" s="115"/>
      <c r="P140" s="89"/>
      <c r="Q140" s="87"/>
      <c r="R140" s="87"/>
      <c r="S140" s="87"/>
      <c r="T140" s="87"/>
      <c r="U140" s="87"/>
      <c r="V140" s="87"/>
      <c r="W140" s="87"/>
      <c r="X140" s="87"/>
      <c r="Y140" s="87"/>
    </row>
    <row r="141" spans="2:25" s="68" customFormat="1" ht="12" customHeight="1">
      <c r="B141" s="103">
        <f>SUM(D141:J141)</f>
        <v>36583</v>
      </c>
      <c r="C141" s="103"/>
      <c r="D141" s="103">
        <v>1204</v>
      </c>
      <c r="E141" s="103"/>
      <c r="F141" s="103">
        <v>29736</v>
      </c>
      <c r="G141" s="103"/>
      <c r="H141" s="103">
        <v>5626</v>
      </c>
      <c r="I141" s="103"/>
      <c r="J141" s="103">
        <v>17</v>
      </c>
      <c r="K141" s="103"/>
      <c r="L141" s="111" t="s">
        <v>149</v>
      </c>
      <c r="M141" s="105"/>
      <c r="N141" s="111" t="s">
        <v>150</v>
      </c>
      <c r="O141" s="107"/>
      <c r="P141" s="108"/>
      <c r="Q141" s="103"/>
      <c r="R141" s="103"/>
      <c r="S141" s="103"/>
      <c r="T141" s="103"/>
      <c r="U141" s="103"/>
      <c r="V141" s="103"/>
      <c r="W141" s="103"/>
      <c r="X141" s="103"/>
      <c r="Y141" s="103"/>
    </row>
    <row r="142" spans="2:25" s="68" customFormat="1" ht="12" customHeight="1"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11"/>
      <c r="M142" s="105"/>
      <c r="N142" s="111" t="s">
        <v>151</v>
      </c>
      <c r="O142" s="107"/>
      <c r="P142" s="108"/>
      <c r="Q142" s="103"/>
      <c r="R142" s="103"/>
      <c r="S142" s="103"/>
      <c r="T142" s="103"/>
      <c r="U142" s="103"/>
      <c r="V142" s="103"/>
      <c r="W142" s="103"/>
      <c r="X142" s="103"/>
      <c r="Y142" s="103"/>
    </row>
    <row r="143" spans="2:25" s="68" customFormat="1" ht="12" customHeight="1">
      <c r="B143" s="98">
        <f>SUM(D143:J143)</f>
        <v>139590</v>
      </c>
      <c r="C143" s="98"/>
      <c r="D143" s="98">
        <f>W131-D133</f>
        <v>60492</v>
      </c>
      <c r="E143" s="98"/>
      <c r="F143" s="98">
        <f>U131-F133</f>
        <v>34126</v>
      </c>
      <c r="G143" s="98"/>
      <c r="H143" s="98">
        <f>S131-H133</f>
        <v>29427</v>
      </c>
      <c r="I143" s="98"/>
      <c r="J143" s="98">
        <f>Q131-J133</f>
        <v>15545</v>
      </c>
      <c r="K143" s="98"/>
      <c r="L143" s="121" t="s">
        <v>46</v>
      </c>
      <c r="M143" s="121" t="s">
        <v>47</v>
      </c>
      <c r="N143" s="121"/>
      <c r="O143" s="107"/>
      <c r="P143" s="108"/>
      <c r="Q143" s="103"/>
      <c r="R143" s="103"/>
      <c r="S143" s="103"/>
      <c r="T143" s="103"/>
      <c r="U143" s="103"/>
      <c r="V143" s="103"/>
      <c r="W143" s="103"/>
      <c r="X143" s="103"/>
      <c r="Y143" s="103"/>
    </row>
    <row r="144" spans="2:56" s="67" customFormat="1" ht="12" customHeight="1" thickBot="1">
      <c r="B144" s="63">
        <f>SUM(D144:J144)</f>
        <v>123649</v>
      </c>
      <c r="C144" s="64"/>
      <c r="D144" s="63">
        <f>W132-D133</f>
        <v>55200</v>
      </c>
      <c r="E144" s="64"/>
      <c r="F144" s="63">
        <f>U132-F133</f>
        <v>28327</v>
      </c>
      <c r="G144" s="64"/>
      <c r="H144" s="63">
        <f>S132-H133</f>
        <v>24875</v>
      </c>
      <c r="I144" s="64"/>
      <c r="J144" s="63">
        <f>Q132-J133</f>
        <v>15247</v>
      </c>
      <c r="K144" s="64"/>
      <c r="L144" s="65" t="s">
        <v>48</v>
      </c>
      <c r="M144" s="65" t="s">
        <v>49</v>
      </c>
      <c r="N144" s="65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</row>
    <row r="145" spans="2:25" s="68" customFormat="1" ht="21" customHeight="1">
      <c r="B145" s="15" t="s">
        <v>172</v>
      </c>
      <c r="C145" s="15"/>
      <c r="D145" s="17"/>
      <c r="E145" s="18"/>
      <c r="F145" s="18"/>
      <c r="G145" s="18"/>
      <c r="H145" s="18"/>
      <c r="I145" s="18"/>
      <c r="J145" s="18"/>
      <c r="K145" s="18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s="68" customFormat="1" ht="3.75" customHeight="1">
      <c r="B146" s="20"/>
      <c r="C146" s="20"/>
      <c r="D146" s="20"/>
      <c r="E146" s="20"/>
      <c r="F146" s="20"/>
      <c r="G146" s="20"/>
      <c r="H146" s="20"/>
      <c r="I146" s="20"/>
      <c r="J146" s="20"/>
      <c r="K146" s="21"/>
      <c r="L146" s="22"/>
      <c r="M146" s="23"/>
      <c r="N146" s="24"/>
      <c r="O146" s="24"/>
      <c r="P146" s="25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s="68" customFormat="1" ht="12.75">
      <c r="B147" s="26" t="s">
        <v>7</v>
      </c>
      <c r="C147" s="27"/>
      <c r="D147" s="27"/>
      <c r="E147" s="27"/>
      <c r="F147" s="27"/>
      <c r="G147" s="27"/>
      <c r="H147" s="27"/>
      <c r="I147" s="27"/>
      <c r="J147" s="27"/>
      <c r="K147" s="21"/>
      <c r="L147" s="28" t="s">
        <v>6</v>
      </c>
      <c r="M147" s="29"/>
      <c r="N147" s="30" t="s">
        <v>72</v>
      </c>
      <c r="O147" s="30"/>
      <c r="P147" s="31"/>
      <c r="Q147" s="26" t="s">
        <v>16</v>
      </c>
      <c r="R147" s="27"/>
      <c r="S147" s="27"/>
      <c r="T147" s="27"/>
      <c r="U147" s="27"/>
      <c r="V147" s="27"/>
      <c r="W147" s="27"/>
      <c r="X147" s="27"/>
      <c r="Y147" s="26"/>
    </row>
    <row r="148" spans="2:25" s="68" customFormat="1" ht="2.25" customHeight="1">
      <c r="B148" s="32"/>
      <c r="C148" s="32"/>
      <c r="D148" s="32"/>
      <c r="E148" s="32"/>
      <c r="F148" s="32"/>
      <c r="G148" s="32"/>
      <c r="H148" s="32"/>
      <c r="I148" s="32"/>
      <c r="J148" s="32"/>
      <c r="K148" s="33"/>
      <c r="L148" s="27"/>
      <c r="M148" s="32"/>
      <c r="N148" s="27"/>
      <c r="O148" s="27"/>
      <c r="P148" s="31"/>
      <c r="Q148" s="31"/>
      <c r="R148" s="31"/>
      <c r="S148" s="31"/>
      <c r="T148" s="31"/>
      <c r="U148" s="31"/>
      <c r="V148" s="31"/>
      <c r="W148" s="31"/>
      <c r="X148" s="31"/>
      <c r="Y148" s="31"/>
    </row>
    <row r="149" spans="2:25" s="68" customFormat="1" ht="12.75">
      <c r="B149" s="34" t="s">
        <v>8</v>
      </c>
      <c r="C149" s="21"/>
      <c r="D149" s="35" t="s">
        <v>180</v>
      </c>
      <c r="E149" s="21"/>
      <c r="F149" s="35" t="s">
        <v>181</v>
      </c>
      <c r="G149" s="21"/>
      <c r="H149" s="35" t="s">
        <v>182</v>
      </c>
      <c r="I149" s="21"/>
      <c r="J149" s="35" t="s">
        <v>183</v>
      </c>
      <c r="K149" s="21"/>
      <c r="L149" s="34"/>
      <c r="M149" s="36"/>
      <c r="N149" s="34" t="s">
        <v>73</v>
      </c>
      <c r="O149" s="34"/>
      <c r="P149" s="31"/>
      <c r="Q149" s="35" t="s">
        <v>183</v>
      </c>
      <c r="R149" s="21"/>
      <c r="S149" s="35" t="s">
        <v>182</v>
      </c>
      <c r="T149" s="21"/>
      <c r="U149" s="35" t="s">
        <v>181</v>
      </c>
      <c r="V149" s="21"/>
      <c r="W149" s="35" t="s">
        <v>180</v>
      </c>
      <c r="X149" s="21"/>
      <c r="Y149" s="34" t="s">
        <v>8</v>
      </c>
    </row>
    <row r="150" spans="2:25" s="68" customFormat="1" ht="2.25" customHeight="1">
      <c r="B150" s="36"/>
      <c r="C150" s="21"/>
      <c r="D150" s="21"/>
      <c r="E150" s="21"/>
      <c r="F150" s="21"/>
      <c r="G150" s="21"/>
      <c r="H150" s="21"/>
      <c r="I150" s="21"/>
      <c r="J150" s="21"/>
      <c r="K150" s="21"/>
      <c r="L150" s="34"/>
      <c r="M150" s="36"/>
      <c r="N150" s="34"/>
      <c r="O150" s="34"/>
      <c r="P150" s="37"/>
      <c r="Q150" s="21"/>
      <c r="R150" s="21"/>
      <c r="S150" s="21"/>
      <c r="T150" s="21"/>
      <c r="U150" s="21"/>
      <c r="V150" s="21"/>
      <c r="W150" s="21"/>
      <c r="X150" s="21"/>
      <c r="Y150" s="36"/>
    </row>
    <row r="151" spans="2:25" s="68" customFormat="1" ht="12.75">
      <c r="B151" s="38" t="s">
        <v>9</v>
      </c>
      <c r="C151" s="21"/>
      <c r="D151" s="39" t="s">
        <v>9</v>
      </c>
      <c r="E151" s="40"/>
      <c r="F151" s="39" t="s">
        <v>187</v>
      </c>
      <c r="G151" s="21"/>
      <c r="H151" s="41" t="s">
        <v>190</v>
      </c>
      <c r="I151" s="21"/>
      <c r="J151" s="35" t="s">
        <v>193</v>
      </c>
      <c r="K151" s="21"/>
      <c r="L151" s="34"/>
      <c r="M151" s="36"/>
      <c r="N151" s="34"/>
      <c r="O151" s="34"/>
      <c r="P151" s="37"/>
      <c r="Q151" s="35" t="s">
        <v>193</v>
      </c>
      <c r="R151" s="21"/>
      <c r="S151" s="41" t="s">
        <v>190</v>
      </c>
      <c r="T151" s="40"/>
      <c r="U151" s="39" t="s">
        <v>187</v>
      </c>
      <c r="V151" s="21"/>
      <c r="W151" s="39" t="s">
        <v>9</v>
      </c>
      <c r="X151" s="21"/>
      <c r="Y151" s="38" t="s">
        <v>9</v>
      </c>
    </row>
    <row r="152" spans="2:25" s="68" customFormat="1" ht="12.75">
      <c r="B152" s="42" t="s">
        <v>195</v>
      </c>
      <c r="C152" s="40"/>
      <c r="D152" s="39" t="s">
        <v>186</v>
      </c>
      <c r="E152" s="40"/>
      <c r="F152" s="39" t="s">
        <v>188</v>
      </c>
      <c r="G152" s="40"/>
      <c r="H152" s="41" t="s">
        <v>191</v>
      </c>
      <c r="I152" s="21"/>
      <c r="J152" s="39" t="s">
        <v>213</v>
      </c>
      <c r="K152" s="21"/>
      <c r="L152" s="30"/>
      <c r="M152" s="43"/>
      <c r="N152" s="30"/>
      <c r="O152" s="30"/>
      <c r="P152" s="44"/>
      <c r="Q152" s="39" t="s">
        <v>213</v>
      </c>
      <c r="R152" s="40"/>
      <c r="S152" s="39" t="s">
        <v>191</v>
      </c>
      <c r="T152" s="40"/>
      <c r="U152" s="39" t="s">
        <v>188</v>
      </c>
      <c r="V152" s="40"/>
      <c r="W152" s="39" t="s">
        <v>186</v>
      </c>
      <c r="X152" s="21"/>
      <c r="Y152" s="42" t="s">
        <v>195</v>
      </c>
    </row>
    <row r="153" spans="2:25" s="68" customFormat="1" ht="12" customHeight="1">
      <c r="B153" s="42" t="s">
        <v>194</v>
      </c>
      <c r="C153" s="40"/>
      <c r="D153" s="39" t="s">
        <v>184</v>
      </c>
      <c r="E153" s="40"/>
      <c r="F153" s="39" t="s">
        <v>189</v>
      </c>
      <c r="G153" s="40"/>
      <c r="H153" s="41" t="s">
        <v>185</v>
      </c>
      <c r="I153" s="21"/>
      <c r="J153" s="39" t="s">
        <v>192</v>
      </c>
      <c r="K153" s="21"/>
      <c r="L153" s="30"/>
      <c r="M153" s="43"/>
      <c r="N153" s="30"/>
      <c r="O153" s="30"/>
      <c r="P153" s="44"/>
      <c r="Q153" s="39" t="s">
        <v>192</v>
      </c>
      <c r="R153" s="40"/>
      <c r="S153" s="39" t="s">
        <v>185</v>
      </c>
      <c r="T153" s="40"/>
      <c r="U153" s="39" t="s">
        <v>189</v>
      </c>
      <c r="V153" s="40"/>
      <c r="W153" s="39" t="s">
        <v>184</v>
      </c>
      <c r="X153" s="21"/>
      <c r="Y153" s="42" t="s">
        <v>194</v>
      </c>
    </row>
    <row r="154" spans="2:25" s="68" customFormat="1" ht="2.25" customHeight="1">
      <c r="B154" s="45"/>
      <c r="C154" s="46"/>
      <c r="D154" s="47"/>
      <c r="E154" s="46"/>
      <c r="F154" s="47"/>
      <c r="G154" s="46"/>
      <c r="H154" s="47"/>
      <c r="I154" s="46"/>
      <c r="J154" s="47"/>
      <c r="K154" s="46"/>
      <c r="L154" s="48"/>
      <c r="M154" s="48"/>
      <c r="N154" s="48"/>
      <c r="O154" s="48"/>
      <c r="P154" s="48"/>
      <c r="Q154" s="45"/>
      <c r="R154" s="46"/>
      <c r="S154" s="47"/>
      <c r="T154" s="46"/>
      <c r="U154" s="47"/>
      <c r="V154" s="46"/>
      <c r="W154" s="47"/>
      <c r="X154" s="46"/>
      <c r="Y154" s="47"/>
    </row>
    <row r="155" spans="2:25" s="31" customFormat="1" ht="12" customHeight="1"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11" t="s">
        <v>40</v>
      </c>
      <c r="M155" s="111" t="s">
        <v>41</v>
      </c>
      <c r="N155" s="105"/>
      <c r="O155" s="108"/>
      <c r="P155" s="108"/>
      <c r="Q155" s="103">
        <f>J119</f>
        <v>18889</v>
      </c>
      <c r="R155" s="103"/>
      <c r="S155" s="103">
        <f>H119</f>
        <v>39534</v>
      </c>
      <c r="T155" s="103"/>
      <c r="U155" s="103">
        <f>F119</f>
        <v>121347</v>
      </c>
      <c r="V155" s="103"/>
      <c r="W155" s="103">
        <f>D119</f>
        <v>63337</v>
      </c>
      <c r="X155" s="103"/>
      <c r="Y155" s="103">
        <f>SUM(Q155:W155)</f>
        <v>243107</v>
      </c>
    </row>
    <row r="156" spans="2:25" s="77" customFormat="1" ht="12" customHeight="1">
      <c r="B156" s="72"/>
      <c r="C156" s="73"/>
      <c r="D156" s="72"/>
      <c r="E156" s="74"/>
      <c r="F156" s="72"/>
      <c r="G156" s="74"/>
      <c r="H156" s="72"/>
      <c r="I156" s="74"/>
      <c r="J156" s="72"/>
      <c r="K156" s="74"/>
      <c r="L156" s="76" t="s">
        <v>42</v>
      </c>
      <c r="M156" s="76" t="s">
        <v>43</v>
      </c>
      <c r="N156" s="109"/>
      <c r="O156" s="72"/>
      <c r="P156" s="73"/>
      <c r="Q156" s="72">
        <f>J120</f>
        <v>18591</v>
      </c>
      <c r="R156" s="73"/>
      <c r="S156" s="72">
        <f>H120</f>
        <v>34982</v>
      </c>
      <c r="T156" s="73"/>
      <c r="U156" s="72">
        <f>F120</f>
        <v>115548</v>
      </c>
      <c r="V156" s="73"/>
      <c r="W156" s="72">
        <f>D120</f>
        <v>58045</v>
      </c>
      <c r="X156" s="73"/>
      <c r="Y156" s="72">
        <f>SUM(Q156:W156)</f>
        <v>227166</v>
      </c>
    </row>
    <row r="157" spans="2:25" s="31" customFormat="1" ht="12" customHeight="1">
      <c r="B157" s="103">
        <f>SUM(D157:J157)</f>
        <v>177121</v>
      </c>
      <c r="C157" s="103"/>
      <c r="D157" s="103">
        <f>D158+D159</f>
        <v>33311</v>
      </c>
      <c r="E157" s="103"/>
      <c r="F157" s="103">
        <f>F158+F159</f>
        <v>105508</v>
      </c>
      <c r="G157" s="103"/>
      <c r="H157" s="103">
        <f>H158+H159</f>
        <v>33821</v>
      </c>
      <c r="I157" s="103"/>
      <c r="J157" s="103">
        <f>J158+J159</f>
        <v>4481</v>
      </c>
      <c r="K157" s="103"/>
      <c r="L157" s="79" t="s">
        <v>52</v>
      </c>
      <c r="M157" s="79" t="s">
        <v>53</v>
      </c>
      <c r="N157" s="79"/>
      <c r="O157" s="108"/>
      <c r="P157" s="108"/>
      <c r="Q157" s="103"/>
      <c r="R157" s="103"/>
      <c r="S157" s="103"/>
      <c r="T157" s="103"/>
      <c r="U157" s="103"/>
      <c r="V157" s="103"/>
      <c r="W157" s="103"/>
      <c r="X157" s="103"/>
      <c r="Y157" s="103"/>
    </row>
    <row r="158" spans="2:25" s="54" customFormat="1" ht="12" customHeight="1">
      <c r="B158" s="87">
        <f>SUM(D158:J158)</f>
        <v>103517</v>
      </c>
      <c r="C158" s="87"/>
      <c r="D158" s="87">
        <v>2845</v>
      </c>
      <c r="E158" s="87"/>
      <c r="F158" s="87">
        <v>87221</v>
      </c>
      <c r="G158" s="87"/>
      <c r="H158" s="87">
        <v>10107</v>
      </c>
      <c r="I158" s="87"/>
      <c r="J158" s="87">
        <v>3344</v>
      </c>
      <c r="K158" s="87"/>
      <c r="L158" s="114" t="s">
        <v>152</v>
      </c>
      <c r="M158" s="114"/>
      <c r="N158" s="113" t="s">
        <v>153</v>
      </c>
      <c r="O158" s="89"/>
      <c r="P158" s="89"/>
      <c r="Q158" s="87"/>
      <c r="R158" s="87"/>
      <c r="S158" s="87"/>
      <c r="T158" s="87"/>
      <c r="U158" s="87"/>
      <c r="V158" s="87"/>
      <c r="W158" s="87"/>
      <c r="X158" s="87"/>
      <c r="Y158" s="87"/>
    </row>
    <row r="159" spans="2:25" s="54" customFormat="1" ht="12" customHeight="1">
      <c r="B159" s="87">
        <f>SUM(D159:J159)</f>
        <v>73604</v>
      </c>
      <c r="C159" s="87"/>
      <c r="D159" s="87">
        <v>30466</v>
      </c>
      <c r="E159" s="87"/>
      <c r="F159" s="87">
        <v>18287</v>
      </c>
      <c r="G159" s="87"/>
      <c r="H159" s="87">
        <v>23714</v>
      </c>
      <c r="I159" s="87"/>
      <c r="J159" s="87">
        <v>1137</v>
      </c>
      <c r="K159" s="87"/>
      <c r="L159" s="114" t="s">
        <v>154</v>
      </c>
      <c r="M159" s="114"/>
      <c r="N159" s="114" t="s">
        <v>155</v>
      </c>
      <c r="O159" s="89"/>
      <c r="P159" s="89"/>
      <c r="Q159" s="87"/>
      <c r="R159" s="87"/>
      <c r="S159" s="87"/>
      <c r="T159" s="87"/>
      <c r="U159" s="87"/>
      <c r="V159" s="87"/>
      <c r="W159" s="87"/>
      <c r="X159" s="87"/>
      <c r="Y159" s="87"/>
    </row>
    <row r="160" spans="2:25" s="68" customFormat="1" ht="12" customHeight="1">
      <c r="B160" s="98">
        <f>SUM(D160:J160)</f>
        <v>65986</v>
      </c>
      <c r="C160" s="98"/>
      <c r="D160" s="98">
        <f>W155-D157</f>
        <v>30026</v>
      </c>
      <c r="E160" s="98"/>
      <c r="F160" s="98">
        <f>U155-F157</f>
        <v>15839</v>
      </c>
      <c r="G160" s="98"/>
      <c r="H160" s="98">
        <f>S155-H157</f>
        <v>5713</v>
      </c>
      <c r="I160" s="98"/>
      <c r="J160" s="98">
        <f>Q155-J157</f>
        <v>14408</v>
      </c>
      <c r="K160" s="103"/>
      <c r="L160" s="121" t="s">
        <v>54</v>
      </c>
      <c r="M160" s="128" t="s">
        <v>55</v>
      </c>
      <c r="N160" s="121"/>
      <c r="O160" s="108"/>
      <c r="P160" s="108"/>
      <c r="Q160" s="103"/>
      <c r="R160" s="103"/>
      <c r="S160" s="103"/>
      <c r="T160" s="103"/>
      <c r="U160" s="103"/>
      <c r="V160" s="103"/>
      <c r="W160" s="103"/>
      <c r="X160" s="103"/>
      <c r="Y160" s="103"/>
    </row>
    <row r="161" spans="2:56" s="67" customFormat="1" ht="12" customHeight="1" thickBot="1">
      <c r="B161" s="63">
        <f>SUM(D161:J161)</f>
        <v>50045</v>
      </c>
      <c r="C161" s="64"/>
      <c r="D161" s="63">
        <f>W156-D157</f>
        <v>24734</v>
      </c>
      <c r="E161" s="64"/>
      <c r="F161" s="63">
        <f>U156-F157</f>
        <v>10040</v>
      </c>
      <c r="G161" s="64"/>
      <c r="H161" s="63">
        <f>S156-H157</f>
        <v>1161</v>
      </c>
      <c r="I161" s="64"/>
      <c r="J161" s="63">
        <f>Q156-J157</f>
        <v>14110</v>
      </c>
      <c r="K161" s="64"/>
      <c r="L161" s="65" t="s">
        <v>56</v>
      </c>
      <c r="M161" s="65" t="s">
        <v>57</v>
      </c>
      <c r="N161" s="65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</row>
    <row r="162" spans="2:25" s="68" customFormat="1" ht="21" customHeight="1">
      <c r="B162" s="15" t="s">
        <v>173</v>
      </c>
      <c r="C162" s="15"/>
      <c r="D162" s="17"/>
      <c r="E162" s="18"/>
      <c r="F162" s="18"/>
      <c r="G162" s="18"/>
      <c r="H162" s="18"/>
      <c r="I162" s="18"/>
      <c r="J162" s="18"/>
      <c r="K162" s="18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s="68" customFormat="1" ht="3.75" customHeight="1">
      <c r="B163" s="20"/>
      <c r="C163" s="20"/>
      <c r="D163" s="20"/>
      <c r="E163" s="20"/>
      <c r="F163" s="20"/>
      <c r="G163" s="20"/>
      <c r="H163" s="20"/>
      <c r="I163" s="20"/>
      <c r="J163" s="20"/>
      <c r="K163" s="21"/>
      <c r="L163" s="22"/>
      <c r="M163" s="23"/>
      <c r="N163" s="24"/>
      <c r="O163" s="24"/>
      <c r="P163" s="25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s="68" customFormat="1" ht="12.75">
      <c r="B164" s="26" t="s">
        <v>7</v>
      </c>
      <c r="C164" s="27"/>
      <c r="D164" s="27"/>
      <c r="E164" s="27"/>
      <c r="F164" s="27"/>
      <c r="G164" s="27"/>
      <c r="H164" s="27"/>
      <c r="I164" s="27"/>
      <c r="J164" s="27"/>
      <c r="K164" s="21"/>
      <c r="L164" s="28" t="s">
        <v>6</v>
      </c>
      <c r="M164" s="29"/>
      <c r="N164" s="30" t="s">
        <v>72</v>
      </c>
      <c r="O164" s="30"/>
      <c r="P164" s="31"/>
      <c r="Q164" s="26" t="s">
        <v>16</v>
      </c>
      <c r="R164" s="27"/>
      <c r="S164" s="27"/>
      <c r="T164" s="27"/>
      <c r="U164" s="27"/>
      <c r="V164" s="27"/>
      <c r="W164" s="27"/>
      <c r="X164" s="27"/>
      <c r="Y164" s="26"/>
    </row>
    <row r="165" spans="2:25" s="68" customFormat="1" ht="2.25" customHeight="1">
      <c r="B165" s="32"/>
      <c r="C165" s="32"/>
      <c r="D165" s="32"/>
      <c r="E165" s="32"/>
      <c r="F165" s="32"/>
      <c r="G165" s="32"/>
      <c r="H165" s="32"/>
      <c r="I165" s="32"/>
      <c r="J165" s="32"/>
      <c r="K165" s="33"/>
      <c r="L165" s="27"/>
      <c r="M165" s="32"/>
      <c r="N165" s="27"/>
      <c r="O165" s="27"/>
      <c r="P165" s="31"/>
      <c r="Q165" s="31"/>
      <c r="R165" s="31"/>
      <c r="S165" s="31"/>
      <c r="T165" s="31"/>
      <c r="U165" s="31"/>
      <c r="V165" s="31"/>
      <c r="W165" s="31"/>
      <c r="X165" s="31"/>
      <c r="Y165" s="31"/>
    </row>
    <row r="166" spans="2:25" s="68" customFormat="1" ht="12.75">
      <c r="B166" s="34" t="s">
        <v>8</v>
      </c>
      <c r="C166" s="21"/>
      <c r="D166" s="35" t="s">
        <v>180</v>
      </c>
      <c r="E166" s="21"/>
      <c r="F166" s="35" t="s">
        <v>181</v>
      </c>
      <c r="G166" s="21"/>
      <c r="H166" s="35" t="s">
        <v>182</v>
      </c>
      <c r="I166" s="21"/>
      <c r="J166" s="35" t="s">
        <v>183</v>
      </c>
      <c r="K166" s="21"/>
      <c r="L166" s="34"/>
      <c r="M166" s="36"/>
      <c r="N166" s="34" t="s">
        <v>73</v>
      </c>
      <c r="O166" s="34"/>
      <c r="P166" s="31"/>
      <c r="Q166" s="35" t="s">
        <v>183</v>
      </c>
      <c r="R166" s="21"/>
      <c r="S166" s="35" t="s">
        <v>182</v>
      </c>
      <c r="T166" s="21"/>
      <c r="U166" s="35" t="s">
        <v>181</v>
      </c>
      <c r="V166" s="21"/>
      <c r="W166" s="35" t="s">
        <v>180</v>
      </c>
      <c r="X166" s="21"/>
      <c r="Y166" s="34" t="s">
        <v>8</v>
      </c>
    </row>
    <row r="167" spans="2:25" s="68" customFormat="1" ht="2.25" customHeight="1">
      <c r="B167" s="36"/>
      <c r="C167" s="21"/>
      <c r="D167" s="21"/>
      <c r="E167" s="21"/>
      <c r="F167" s="21"/>
      <c r="G167" s="21"/>
      <c r="H167" s="21"/>
      <c r="I167" s="21"/>
      <c r="J167" s="21"/>
      <c r="K167" s="21"/>
      <c r="L167" s="34"/>
      <c r="M167" s="36"/>
      <c r="N167" s="34"/>
      <c r="O167" s="34"/>
      <c r="P167" s="37"/>
      <c r="Q167" s="21"/>
      <c r="R167" s="21"/>
      <c r="S167" s="21"/>
      <c r="T167" s="21"/>
      <c r="U167" s="21"/>
      <c r="V167" s="21"/>
      <c r="W167" s="21"/>
      <c r="X167" s="21"/>
      <c r="Y167" s="36"/>
    </row>
    <row r="168" spans="2:25" s="68" customFormat="1" ht="12.75">
      <c r="B168" s="38" t="s">
        <v>9</v>
      </c>
      <c r="C168" s="21"/>
      <c r="D168" s="39" t="s">
        <v>9</v>
      </c>
      <c r="E168" s="40"/>
      <c r="F168" s="39" t="s">
        <v>187</v>
      </c>
      <c r="G168" s="21"/>
      <c r="H168" s="41" t="s">
        <v>190</v>
      </c>
      <c r="I168" s="21"/>
      <c r="J168" s="35" t="s">
        <v>193</v>
      </c>
      <c r="K168" s="21"/>
      <c r="L168" s="34"/>
      <c r="M168" s="36"/>
      <c r="N168" s="34"/>
      <c r="O168" s="34"/>
      <c r="P168" s="37"/>
      <c r="Q168" s="35" t="s">
        <v>193</v>
      </c>
      <c r="R168" s="21"/>
      <c r="S168" s="41" t="s">
        <v>190</v>
      </c>
      <c r="T168" s="40"/>
      <c r="U168" s="39" t="s">
        <v>187</v>
      </c>
      <c r="V168" s="21"/>
      <c r="W168" s="39" t="s">
        <v>9</v>
      </c>
      <c r="X168" s="21"/>
      <c r="Y168" s="38" t="s">
        <v>9</v>
      </c>
    </row>
    <row r="169" spans="2:25" s="68" customFormat="1" ht="12.75">
      <c r="B169" s="42" t="s">
        <v>195</v>
      </c>
      <c r="C169" s="40"/>
      <c r="D169" s="39" t="s">
        <v>186</v>
      </c>
      <c r="E169" s="40"/>
      <c r="F169" s="39" t="s">
        <v>188</v>
      </c>
      <c r="G169" s="40"/>
      <c r="H169" s="41" t="s">
        <v>191</v>
      </c>
      <c r="I169" s="21"/>
      <c r="J169" s="39" t="s">
        <v>213</v>
      </c>
      <c r="K169" s="21"/>
      <c r="L169" s="30"/>
      <c r="M169" s="43"/>
      <c r="N169" s="30"/>
      <c r="O169" s="30"/>
      <c r="P169" s="44"/>
      <c r="Q169" s="39" t="s">
        <v>213</v>
      </c>
      <c r="R169" s="40"/>
      <c r="S169" s="39" t="s">
        <v>191</v>
      </c>
      <c r="T169" s="40"/>
      <c r="U169" s="39" t="s">
        <v>188</v>
      </c>
      <c r="V169" s="40"/>
      <c r="W169" s="39" t="s">
        <v>186</v>
      </c>
      <c r="X169" s="21"/>
      <c r="Y169" s="42" t="s">
        <v>195</v>
      </c>
    </row>
    <row r="170" spans="2:25" s="68" customFormat="1" ht="12" customHeight="1">
      <c r="B170" s="42" t="s">
        <v>194</v>
      </c>
      <c r="C170" s="40"/>
      <c r="D170" s="39" t="s">
        <v>184</v>
      </c>
      <c r="E170" s="40"/>
      <c r="F170" s="39" t="s">
        <v>189</v>
      </c>
      <c r="G170" s="40"/>
      <c r="H170" s="41" t="s">
        <v>185</v>
      </c>
      <c r="I170" s="21"/>
      <c r="J170" s="39" t="s">
        <v>192</v>
      </c>
      <c r="K170" s="21"/>
      <c r="L170" s="30"/>
      <c r="M170" s="43"/>
      <c r="N170" s="30"/>
      <c r="O170" s="30"/>
      <c r="P170" s="44"/>
      <c r="Q170" s="39" t="s">
        <v>192</v>
      </c>
      <c r="R170" s="40"/>
      <c r="S170" s="39" t="s">
        <v>185</v>
      </c>
      <c r="T170" s="40"/>
      <c r="U170" s="39" t="s">
        <v>189</v>
      </c>
      <c r="V170" s="40"/>
      <c r="W170" s="39" t="s">
        <v>184</v>
      </c>
      <c r="X170" s="21"/>
      <c r="Y170" s="42" t="s">
        <v>194</v>
      </c>
    </row>
    <row r="171" spans="2:25" s="68" customFormat="1" ht="2.25" customHeight="1">
      <c r="B171" s="45"/>
      <c r="C171" s="46"/>
      <c r="D171" s="47"/>
      <c r="E171" s="46"/>
      <c r="F171" s="47"/>
      <c r="G171" s="46"/>
      <c r="H171" s="47"/>
      <c r="I171" s="46"/>
      <c r="J171" s="47"/>
      <c r="K171" s="46"/>
      <c r="L171" s="48"/>
      <c r="M171" s="48"/>
      <c r="N171" s="48"/>
      <c r="O171" s="48"/>
      <c r="P171" s="48"/>
      <c r="Q171" s="45"/>
      <c r="R171" s="46"/>
      <c r="S171" s="47"/>
      <c r="T171" s="46"/>
      <c r="U171" s="47"/>
      <c r="V171" s="46"/>
      <c r="W171" s="47"/>
      <c r="X171" s="46"/>
      <c r="Y171" s="47"/>
    </row>
    <row r="172" spans="2:25" s="68" customFormat="1" ht="12" customHeight="1"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4" t="s">
        <v>46</v>
      </c>
      <c r="M172" s="111" t="s">
        <v>47</v>
      </c>
      <c r="N172" s="106"/>
      <c r="O172" s="108"/>
      <c r="P172" s="108"/>
      <c r="Q172" s="103">
        <f>J143</f>
        <v>15545</v>
      </c>
      <c r="R172" s="103"/>
      <c r="S172" s="103">
        <f>H143</f>
        <v>29427</v>
      </c>
      <c r="T172" s="103"/>
      <c r="U172" s="103">
        <f>F143</f>
        <v>34126</v>
      </c>
      <c r="V172" s="103"/>
      <c r="W172" s="103">
        <f>D143</f>
        <v>60492</v>
      </c>
      <c r="X172" s="103"/>
      <c r="Y172" s="103">
        <f>SUM(Q172:W172)</f>
        <v>139590</v>
      </c>
    </row>
    <row r="173" spans="2:25" s="77" customFormat="1" ht="12" customHeight="1">
      <c r="B173" s="72"/>
      <c r="C173" s="73"/>
      <c r="D173" s="72"/>
      <c r="E173" s="74"/>
      <c r="F173" s="72"/>
      <c r="G173" s="74"/>
      <c r="H173" s="72"/>
      <c r="I173" s="74"/>
      <c r="J173" s="72"/>
      <c r="K173" s="74"/>
      <c r="L173" s="76" t="s">
        <v>48</v>
      </c>
      <c r="M173" s="76" t="s">
        <v>49</v>
      </c>
      <c r="N173" s="109"/>
      <c r="O173" s="72"/>
      <c r="P173" s="73"/>
      <c r="Q173" s="72">
        <f>J144</f>
        <v>15247</v>
      </c>
      <c r="R173" s="73"/>
      <c r="S173" s="72">
        <f>H144</f>
        <v>24875</v>
      </c>
      <c r="T173" s="73"/>
      <c r="U173" s="72">
        <f>F144</f>
        <v>28327</v>
      </c>
      <c r="V173" s="73"/>
      <c r="W173" s="72">
        <f>D144</f>
        <v>55200</v>
      </c>
      <c r="X173" s="73"/>
      <c r="Y173" s="72">
        <f>SUM(Q173:W173)</f>
        <v>123649</v>
      </c>
    </row>
    <row r="174" spans="2:25" s="68" customFormat="1" ht="12" customHeight="1">
      <c r="B174" s="103">
        <f>SUM(D174:J174)</f>
        <v>73604</v>
      </c>
      <c r="C174" s="103"/>
      <c r="D174" s="103">
        <f>D175</f>
        <v>30466</v>
      </c>
      <c r="E174" s="103"/>
      <c r="F174" s="103">
        <f>F175</f>
        <v>18287</v>
      </c>
      <c r="G174" s="103"/>
      <c r="H174" s="103">
        <f>H175</f>
        <v>23714</v>
      </c>
      <c r="I174" s="103"/>
      <c r="J174" s="103">
        <f>J175</f>
        <v>1137</v>
      </c>
      <c r="K174" s="103"/>
      <c r="L174" s="79" t="s">
        <v>50</v>
      </c>
      <c r="M174" s="79" t="s">
        <v>51</v>
      </c>
      <c r="N174" s="79"/>
      <c r="O174" s="108"/>
      <c r="P174" s="108"/>
      <c r="Q174" s="103"/>
      <c r="R174" s="103"/>
      <c r="S174" s="103"/>
      <c r="T174" s="103"/>
      <c r="U174" s="103"/>
      <c r="V174" s="103"/>
      <c r="W174" s="103"/>
      <c r="X174" s="103"/>
      <c r="Y174" s="103"/>
    </row>
    <row r="175" spans="2:25" s="93" customFormat="1" ht="12" customHeight="1">
      <c r="B175" s="87">
        <f>SUM(D175:J175)</f>
        <v>73604</v>
      </c>
      <c r="C175" s="87"/>
      <c r="D175" s="87">
        <v>30466</v>
      </c>
      <c r="E175" s="87"/>
      <c r="F175" s="87">
        <v>18287</v>
      </c>
      <c r="G175" s="87"/>
      <c r="H175" s="87">
        <v>23714</v>
      </c>
      <c r="I175" s="87"/>
      <c r="J175" s="87">
        <v>1137</v>
      </c>
      <c r="K175" s="87"/>
      <c r="L175" s="112" t="s">
        <v>156</v>
      </c>
      <c r="M175" s="113"/>
      <c r="N175" s="114" t="s">
        <v>157</v>
      </c>
      <c r="O175" s="114"/>
      <c r="P175" s="89"/>
      <c r="Q175" s="87"/>
      <c r="R175" s="87"/>
      <c r="S175" s="87"/>
      <c r="T175" s="87"/>
      <c r="U175" s="87"/>
      <c r="V175" s="87"/>
      <c r="W175" s="87"/>
      <c r="X175" s="87"/>
      <c r="Y175" s="87"/>
    </row>
    <row r="176" spans="2:25" s="68" customFormat="1" ht="12" customHeight="1">
      <c r="B176" s="98">
        <f>SUM(D176:J176)</f>
        <v>65986</v>
      </c>
      <c r="C176" s="98"/>
      <c r="D176" s="98">
        <f>W172-D174</f>
        <v>30026</v>
      </c>
      <c r="E176" s="98"/>
      <c r="F176" s="98">
        <f>U172-F174</f>
        <v>15839</v>
      </c>
      <c r="G176" s="98"/>
      <c r="H176" s="98">
        <f>S172-H174</f>
        <v>5713</v>
      </c>
      <c r="I176" s="98"/>
      <c r="J176" s="98">
        <f>Q172-J174</f>
        <v>14408</v>
      </c>
      <c r="K176" s="103"/>
      <c r="L176" s="122" t="s">
        <v>54</v>
      </c>
      <c r="M176" s="128" t="s">
        <v>55</v>
      </c>
      <c r="N176" s="122"/>
      <c r="O176" s="108"/>
      <c r="P176" s="108"/>
      <c r="Q176" s="103"/>
      <c r="R176" s="103"/>
      <c r="S176" s="103"/>
      <c r="T176" s="103"/>
      <c r="U176" s="103"/>
      <c r="V176" s="103"/>
      <c r="W176" s="103"/>
      <c r="X176" s="103"/>
      <c r="Y176" s="103"/>
    </row>
    <row r="177" spans="2:56" s="67" customFormat="1" ht="12" customHeight="1" thickBot="1">
      <c r="B177" s="63">
        <f>SUM(D177:J177)</f>
        <v>50045</v>
      </c>
      <c r="C177" s="64"/>
      <c r="D177" s="63">
        <f>W173-D174</f>
        <v>24734</v>
      </c>
      <c r="E177" s="64"/>
      <c r="F177" s="63">
        <f>U173-F174</f>
        <v>10040</v>
      </c>
      <c r="G177" s="64"/>
      <c r="H177" s="63">
        <f>S173-H174</f>
        <v>1161</v>
      </c>
      <c r="I177" s="64"/>
      <c r="J177" s="63">
        <f>Q173-J174</f>
        <v>14110</v>
      </c>
      <c r="K177" s="64"/>
      <c r="L177" s="65" t="s">
        <v>56</v>
      </c>
      <c r="M177" s="65" t="s">
        <v>57</v>
      </c>
      <c r="N177" s="65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</row>
    <row r="178" spans="2:25" s="68" customFormat="1" ht="18">
      <c r="B178" s="14" t="s">
        <v>27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2:25" s="68" customFormat="1" ht="21" customHeight="1">
      <c r="B179" s="15" t="s">
        <v>28</v>
      </c>
      <c r="C179" s="15"/>
      <c r="D179" s="17"/>
      <c r="E179" s="18"/>
      <c r="F179" s="18"/>
      <c r="G179" s="18"/>
      <c r="H179" s="18"/>
      <c r="I179" s="18"/>
      <c r="J179" s="18"/>
      <c r="K179" s="18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2:25" s="68" customFormat="1" ht="3.75" customHeight="1">
      <c r="B180" s="20"/>
      <c r="C180" s="20"/>
      <c r="D180" s="20"/>
      <c r="E180" s="20"/>
      <c r="F180" s="20"/>
      <c r="G180" s="20"/>
      <c r="H180" s="20"/>
      <c r="I180" s="20"/>
      <c r="J180" s="20"/>
      <c r="K180" s="21"/>
      <c r="L180" s="22"/>
      <c r="M180" s="23"/>
      <c r="N180" s="24"/>
      <c r="O180" s="24"/>
      <c r="P180" s="25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2:25" s="68" customFormat="1" ht="12.75">
      <c r="B181" s="26" t="s">
        <v>29</v>
      </c>
      <c r="C181" s="27"/>
      <c r="D181" s="27"/>
      <c r="E181" s="27"/>
      <c r="F181" s="27"/>
      <c r="G181" s="27"/>
      <c r="H181" s="27"/>
      <c r="I181" s="27"/>
      <c r="J181" s="27"/>
      <c r="K181" s="21"/>
      <c r="L181" s="28" t="s">
        <v>6</v>
      </c>
      <c r="M181" s="29"/>
      <c r="N181" s="30" t="s">
        <v>72</v>
      </c>
      <c r="O181" s="30"/>
      <c r="P181" s="31"/>
      <c r="Q181" s="34" t="s">
        <v>30</v>
      </c>
      <c r="R181" s="27"/>
      <c r="S181" s="27"/>
      <c r="T181" s="27"/>
      <c r="U181" s="27"/>
      <c r="V181" s="27"/>
      <c r="W181" s="27"/>
      <c r="X181" s="27"/>
      <c r="Y181" s="129"/>
    </row>
    <row r="182" spans="2:25" s="68" customFormat="1" ht="2.25" customHeight="1">
      <c r="B182" s="32"/>
      <c r="C182" s="32"/>
      <c r="D182" s="32"/>
      <c r="E182" s="32"/>
      <c r="F182" s="32"/>
      <c r="G182" s="32"/>
      <c r="H182" s="32"/>
      <c r="I182" s="32"/>
      <c r="J182" s="32"/>
      <c r="K182" s="33"/>
      <c r="L182" s="27"/>
      <c r="M182" s="32"/>
      <c r="N182" s="27"/>
      <c r="O182" s="27"/>
      <c r="P182" s="31"/>
      <c r="Q182" s="31"/>
      <c r="R182" s="31"/>
      <c r="S182" s="31"/>
      <c r="T182" s="31"/>
      <c r="U182" s="31"/>
      <c r="V182" s="31"/>
      <c r="W182" s="31"/>
      <c r="X182" s="31"/>
      <c r="Y182" s="31"/>
    </row>
    <row r="183" spans="2:25" s="68" customFormat="1" ht="12.75">
      <c r="B183" s="34" t="s">
        <v>8</v>
      </c>
      <c r="C183" s="21"/>
      <c r="D183" s="35" t="s">
        <v>180</v>
      </c>
      <c r="E183" s="21"/>
      <c r="F183" s="35" t="s">
        <v>181</v>
      </c>
      <c r="G183" s="21"/>
      <c r="H183" s="35" t="s">
        <v>182</v>
      </c>
      <c r="I183" s="21"/>
      <c r="J183" s="35" t="s">
        <v>183</v>
      </c>
      <c r="K183" s="21"/>
      <c r="L183" s="34"/>
      <c r="M183" s="36"/>
      <c r="N183" s="34" t="s">
        <v>73</v>
      </c>
      <c r="O183" s="34"/>
      <c r="P183" s="31"/>
      <c r="Q183" s="35" t="s">
        <v>183</v>
      </c>
      <c r="R183" s="21"/>
      <c r="S183" s="35" t="s">
        <v>182</v>
      </c>
      <c r="T183" s="21"/>
      <c r="U183" s="35" t="s">
        <v>181</v>
      </c>
      <c r="V183" s="21"/>
      <c r="W183" s="35" t="s">
        <v>180</v>
      </c>
      <c r="X183" s="21"/>
      <c r="Y183" s="34" t="s">
        <v>8</v>
      </c>
    </row>
    <row r="184" spans="2:25" s="68" customFormat="1" ht="2.25" customHeight="1">
      <c r="B184" s="36"/>
      <c r="C184" s="21"/>
      <c r="D184" s="21"/>
      <c r="E184" s="21"/>
      <c r="F184" s="21"/>
      <c r="G184" s="21"/>
      <c r="H184" s="21"/>
      <c r="I184" s="21"/>
      <c r="J184" s="21"/>
      <c r="K184" s="21"/>
      <c r="L184" s="34"/>
      <c r="M184" s="36"/>
      <c r="N184" s="34"/>
      <c r="O184" s="34"/>
      <c r="P184" s="37"/>
      <c r="Q184" s="21"/>
      <c r="R184" s="21"/>
      <c r="S184" s="21"/>
      <c r="T184" s="21"/>
      <c r="U184" s="21"/>
      <c r="V184" s="21"/>
      <c r="W184" s="21"/>
      <c r="X184" s="21"/>
      <c r="Y184" s="36"/>
    </row>
    <row r="185" spans="2:25" s="68" customFormat="1" ht="12.75">
      <c r="B185" s="38" t="s">
        <v>9</v>
      </c>
      <c r="C185" s="21"/>
      <c r="D185" s="39" t="s">
        <v>9</v>
      </c>
      <c r="E185" s="40"/>
      <c r="F185" s="39" t="s">
        <v>187</v>
      </c>
      <c r="G185" s="21"/>
      <c r="H185" s="41" t="s">
        <v>190</v>
      </c>
      <c r="I185" s="21"/>
      <c r="J185" s="35" t="s">
        <v>193</v>
      </c>
      <c r="K185" s="21"/>
      <c r="L185" s="34"/>
      <c r="M185" s="36"/>
      <c r="N185" s="34"/>
      <c r="O185" s="34"/>
      <c r="P185" s="37"/>
      <c r="Q185" s="35" t="s">
        <v>193</v>
      </c>
      <c r="R185" s="21"/>
      <c r="S185" s="41" t="s">
        <v>190</v>
      </c>
      <c r="T185" s="40"/>
      <c r="U185" s="39" t="s">
        <v>187</v>
      </c>
      <c r="V185" s="21"/>
      <c r="W185" s="39" t="s">
        <v>9</v>
      </c>
      <c r="X185" s="21"/>
      <c r="Y185" s="38" t="s">
        <v>9</v>
      </c>
    </row>
    <row r="186" spans="2:25" s="68" customFormat="1" ht="12.75">
      <c r="B186" s="42" t="s">
        <v>195</v>
      </c>
      <c r="C186" s="40"/>
      <c r="D186" s="39" t="s">
        <v>186</v>
      </c>
      <c r="E186" s="40"/>
      <c r="F186" s="39" t="s">
        <v>188</v>
      </c>
      <c r="G186" s="40"/>
      <c r="H186" s="41" t="s">
        <v>191</v>
      </c>
      <c r="I186" s="21"/>
      <c r="J186" s="39" t="s">
        <v>213</v>
      </c>
      <c r="K186" s="21"/>
      <c r="L186" s="30"/>
      <c r="M186" s="43"/>
      <c r="N186" s="30"/>
      <c r="O186" s="30"/>
      <c r="P186" s="44"/>
      <c r="Q186" s="39" t="s">
        <v>213</v>
      </c>
      <c r="R186" s="40"/>
      <c r="S186" s="39" t="s">
        <v>191</v>
      </c>
      <c r="T186" s="40"/>
      <c r="U186" s="39" t="s">
        <v>188</v>
      </c>
      <c r="V186" s="40"/>
      <c r="W186" s="39" t="s">
        <v>186</v>
      </c>
      <c r="X186" s="21"/>
      <c r="Y186" s="42" t="s">
        <v>195</v>
      </c>
    </row>
    <row r="187" spans="2:25" s="68" customFormat="1" ht="12" customHeight="1">
      <c r="B187" s="42" t="s">
        <v>194</v>
      </c>
      <c r="C187" s="40"/>
      <c r="D187" s="39" t="s">
        <v>184</v>
      </c>
      <c r="E187" s="40"/>
      <c r="F187" s="39" t="s">
        <v>189</v>
      </c>
      <c r="G187" s="40"/>
      <c r="H187" s="41" t="s">
        <v>185</v>
      </c>
      <c r="I187" s="21"/>
      <c r="J187" s="39" t="s">
        <v>192</v>
      </c>
      <c r="K187" s="21"/>
      <c r="L187" s="30"/>
      <c r="M187" s="43"/>
      <c r="N187" s="30"/>
      <c r="O187" s="30"/>
      <c r="P187" s="44"/>
      <c r="Q187" s="39" t="s">
        <v>192</v>
      </c>
      <c r="R187" s="40"/>
      <c r="S187" s="39" t="s">
        <v>185</v>
      </c>
      <c r="T187" s="40"/>
      <c r="U187" s="39" t="s">
        <v>189</v>
      </c>
      <c r="V187" s="40"/>
      <c r="W187" s="39" t="s">
        <v>184</v>
      </c>
      <c r="X187" s="21"/>
      <c r="Y187" s="42" t="s">
        <v>194</v>
      </c>
    </row>
    <row r="188" spans="2:25" s="68" customFormat="1" ht="2.25" customHeight="1">
      <c r="B188" s="45"/>
      <c r="C188" s="46"/>
      <c r="D188" s="47"/>
      <c r="E188" s="46"/>
      <c r="F188" s="47"/>
      <c r="G188" s="46"/>
      <c r="H188" s="47"/>
      <c r="I188" s="46"/>
      <c r="J188" s="47"/>
      <c r="K188" s="46"/>
      <c r="L188" s="48"/>
      <c r="M188" s="48"/>
      <c r="N188" s="48"/>
      <c r="O188" s="48"/>
      <c r="P188" s="48"/>
      <c r="Q188" s="45"/>
      <c r="R188" s="46"/>
      <c r="S188" s="47"/>
      <c r="T188" s="46"/>
      <c r="U188" s="47"/>
      <c r="V188" s="46"/>
      <c r="W188" s="47"/>
      <c r="X188" s="46"/>
      <c r="Y188" s="47"/>
    </row>
    <row r="189" spans="2:25" s="77" customFormat="1" ht="12" customHeight="1">
      <c r="B189" s="72"/>
      <c r="C189" s="73"/>
      <c r="D189" s="72"/>
      <c r="E189" s="74"/>
      <c r="F189" s="72"/>
      <c r="G189" s="74"/>
      <c r="H189" s="72"/>
      <c r="I189" s="74"/>
      <c r="J189" s="72"/>
      <c r="K189" s="74"/>
      <c r="L189" s="76" t="s">
        <v>56</v>
      </c>
      <c r="M189" s="76" t="s">
        <v>57</v>
      </c>
      <c r="N189" s="109"/>
      <c r="O189" s="72"/>
      <c r="P189" s="73"/>
      <c r="Q189" s="72">
        <f>J177</f>
        <v>14110</v>
      </c>
      <c r="R189" s="73"/>
      <c r="S189" s="72">
        <f>H177</f>
        <v>1161</v>
      </c>
      <c r="T189" s="73"/>
      <c r="U189" s="72">
        <f>F177</f>
        <v>10040</v>
      </c>
      <c r="V189" s="73"/>
      <c r="W189" s="72">
        <f>D177</f>
        <v>24734</v>
      </c>
      <c r="X189" s="73"/>
      <c r="Y189" s="72">
        <f>SUM(Q189:W189)</f>
        <v>50045</v>
      </c>
    </row>
    <row r="190" spans="2:25" s="37" customFormat="1" ht="12" customHeight="1"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79" t="s">
        <v>58</v>
      </c>
      <c r="M190" s="79" t="s">
        <v>59</v>
      </c>
      <c r="N190" s="79"/>
      <c r="O190" s="108"/>
      <c r="P190" s="108"/>
      <c r="Q190" s="103">
        <f>Q191+Q192+Q193</f>
        <v>-748</v>
      </c>
      <c r="R190" s="103"/>
      <c r="S190" s="103">
        <f>S191+S192+S193</f>
        <v>6927</v>
      </c>
      <c r="T190" s="103"/>
      <c r="U190" s="103">
        <f>U191+U192+U193</f>
        <v>8761</v>
      </c>
      <c r="V190" s="103"/>
      <c r="W190" s="103">
        <f>W191+W192+W193</f>
        <v>-118</v>
      </c>
      <c r="X190" s="103"/>
      <c r="Y190" s="103">
        <f>Y191+Y192+Y193</f>
        <v>7247</v>
      </c>
    </row>
    <row r="191" spans="2:25" s="126" customFormat="1" ht="12" customHeight="1"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114" t="s">
        <v>158</v>
      </c>
      <c r="M191" s="114"/>
      <c r="N191" s="113" t="s">
        <v>159</v>
      </c>
      <c r="O191" s="89"/>
      <c r="P191" s="89"/>
      <c r="Q191" s="87">
        <v>0</v>
      </c>
      <c r="R191" s="87"/>
      <c r="S191" s="87">
        <v>2304</v>
      </c>
      <c r="T191" s="87"/>
      <c r="U191" s="87">
        <v>2519</v>
      </c>
      <c r="V191" s="87"/>
      <c r="W191" s="87">
        <v>40</v>
      </c>
      <c r="X191" s="87"/>
      <c r="Y191" s="87">
        <v>4863</v>
      </c>
    </row>
    <row r="192" spans="2:25" s="126" customFormat="1" ht="12" customHeight="1"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114" t="s">
        <v>160</v>
      </c>
      <c r="M192" s="114"/>
      <c r="N192" s="114" t="s">
        <v>161</v>
      </c>
      <c r="O192" s="89"/>
      <c r="P192" s="89"/>
      <c r="Q192" s="87">
        <v>6</v>
      </c>
      <c r="R192" s="87"/>
      <c r="S192" s="87">
        <v>342</v>
      </c>
      <c r="T192" s="87"/>
      <c r="U192" s="87">
        <v>2819</v>
      </c>
      <c r="V192" s="87"/>
      <c r="W192" s="87">
        <v>1060</v>
      </c>
      <c r="X192" s="87"/>
      <c r="Y192" s="87">
        <v>4227</v>
      </c>
    </row>
    <row r="193" spans="2:25" s="93" customFormat="1" ht="12" customHeight="1">
      <c r="B193" s="91"/>
      <c r="C193" s="55"/>
      <c r="D193" s="91"/>
      <c r="E193" s="53"/>
      <c r="F193" s="91"/>
      <c r="G193" s="53"/>
      <c r="H193" s="91"/>
      <c r="I193" s="53"/>
      <c r="J193" s="91"/>
      <c r="K193" s="53"/>
      <c r="L193" s="92" t="s">
        <v>162</v>
      </c>
      <c r="M193" s="92"/>
      <c r="N193" s="92" t="s">
        <v>163</v>
      </c>
      <c r="O193" s="91"/>
      <c r="P193" s="55"/>
      <c r="Q193" s="91">
        <v>-754</v>
      </c>
      <c r="R193" s="55"/>
      <c r="S193" s="91">
        <v>4281</v>
      </c>
      <c r="T193" s="55"/>
      <c r="U193" s="91">
        <v>3423</v>
      </c>
      <c r="V193" s="55"/>
      <c r="W193" s="91">
        <v>-1218</v>
      </c>
      <c r="X193" s="55"/>
      <c r="Y193" s="91">
        <v>-1843</v>
      </c>
    </row>
    <row r="194" spans="2:56" s="131" customFormat="1" ht="12" customHeight="1"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79" t="s">
        <v>58</v>
      </c>
      <c r="M194" s="79" t="s">
        <v>60</v>
      </c>
      <c r="N194" s="79"/>
      <c r="O194" s="108"/>
      <c r="P194" s="108"/>
      <c r="Q194" s="103">
        <f>Q195+Q196+Q197</f>
        <v>-84</v>
      </c>
      <c r="R194" s="103"/>
      <c r="S194" s="103">
        <f>S195+S196+S197</f>
        <v>-1459</v>
      </c>
      <c r="T194" s="103"/>
      <c r="U194" s="103">
        <f>U195+U196+U197</f>
        <v>-9934</v>
      </c>
      <c r="V194" s="103"/>
      <c r="W194" s="103">
        <f>W195+W196+W197</f>
        <v>-10159</v>
      </c>
      <c r="X194" s="103"/>
      <c r="Y194" s="103">
        <f>Y195+Y196+Y197</f>
        <v>-14061</v>
      </c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0"/>
      <c r="AY194" s="130"/>
      <c r="AZ194" s="130"/>
      <c r="BA194" s="130"/>
      <c r="BB194" s="130"/>
      <c r="BC194" s="130"/>
      <c r="BD194" s="130"/>
    </row>
    <row r="195" spans="2:56" s="56" customFormat="1" ht="12" customHeight="1"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114" t="s">
        <v>158</v>
      </c>
      <c r="M195" s="113"/>
      <c r="N195" s="114" t="s">
        <v>159</v>
      </c>
      <c r="O195" s="89"/>
      <c r="P195" s="89"/>
      <c r="Q195" s="87">
        <v>0</v>
      </c>
      <c r="R195" s="87"/>
      <c r="S195" s="87">
        <v>0</v>
      </c>
      <c r="T195" s="87"/>
      <c r="U195" s="87">
        <v>0</v>
      </c>
      <c r="V195" s="87"/>
      <c r="W195" s="87">
        <v>0</v>
      </c>
      <c r="X195" s="87"/>
      <c r="Y195" s="87">
        <v>0</v>
      </c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</row>
    <row r="196" spans="2:25" s="132" customFormat="1" ht="12" customHeight="1"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114" t="s">
        <v>160</v>
      </c>
      <c r="M196" s="114"/>
      <c r="N196" s="114" t="s">
        <v>161</v>
      </c>
      <c r="O196" s="89"/>
      <c r="P196" s="89"/>
      <c r="Q196" s="87">
        <v>-3</v>
      </c>
      <c r="R196" s="87"/>
      <c r="S196" s="87">
        <v>-972</v>
      </c>
      <c r="T196" s="87"/>
      <c r="U196" s="87">
        <v>-5996</v>
      </c>
      <c r="V196" s="87"/>
      <c r="W196" s="87">
        <v>-5279</v>
      </c>
      <c r="X196" s="87"/>
      <c r="Y196" s="87">
        <v>-12250</v>
      </c>
    </row>
    <row r="197" spans="2:25" s="93" customFormat="1" ht="12" customHeight="1"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114" t="s">
        <v>162</v>
      </c>
      <c r="M197" s="114"/>
      <c r="N197" s="114" t="s">
        <v>174</v>
      </c>
      <c r="O197" s="89"/>
      <c r="P197" s="89"/>
      <c r="Q197" s="87">
        <v>-81</v>
      </c>
      <c r="R197" s="87"/>
      <c r="S197" s="87">
        <v>-487</v>
      </c>
      <c r="T197" s="87"/>
      <c r="U197" s="87">
        <v>-3938</v>
      </c>
      <c r="V197" s="87"/>
      <c r="W197" s="87">
        <v>-4880</v>
      </c>
      <c r="X197" s="87"/>
      <c r="Y197" s="87">
        <v>-1811</v>
      </c>
    </row>
    <row r="198" spans="2:25" s="68" customFormat="1" ht="12" customHeight="1">
      <c r="B198" s="133">
        <f>SUM(D198:J198)</f>
        <v>43231</v>
      </c>
      <c r="C198" s="133"/>
      <c r="D198" s="133">
        <f>W189+W190+W194</f>
        <v>14457</v>
      </c>
      <c r="E198" s="133"/>
      <c r="F198" s="133">
        <f>U189+U190+U194</f>
        <v>8867</v>
      </c>
      <c r="G198" s="133"/>
      <c r="H198" s="133">
        <f>S189+S190+S194</f>
        <v>6629</v>
      </c>
      <c r="I198" s="133"/>
      <c r="J198" s="133">
        <f>Q189+Q190+Q194</f>
        <v>13278</v>
      </c>
      <c r="K198" s="103"/>
      <c r="L198" s="134" t="s">
        <v>61</v>
      </c>
      <c r="M198" s="134" t="s">
        <v>164</v>
      </c>
      <c r="N198" s="134"/>
      <c r="O198" s="108"/>
      <c r="P198" s="108"/>
      <c r="Q198" s="103"/>
      <c r="R198" s="103"/>
      <c r="S198" s="103"/>
      <c r="T198" s="103"/>
      <c r="U198" s="103"/>
      <c r="V198" s="103"/>
      <c r="W198" s="103"/>
      <c r="X198" s="103"/>
      <c r="Y198" s="103"/>
    </row>
    <row r="199" spans="2:25" s="68" customFormat="1" ht="12" customHeight="1"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35"/>
      <c r="M199" s="135" t="s">
        <v>165</v>
      </c>
      <c r="N199" s="135"/>
      <c r="O199" s="108"/>
      <c r="P199" s="108"/>
      <c r="Q199" s="103"/>
      <c r="R199" s="103"/>
      <c r="S199" s="103"/>
      <c r="T199" s="103"/>
      <c r="U199" s="103"/>
      <c r="V199" s="103"/>
      <c r="W199" s="103"/>
      <c r="X199" s="103"/>
      <c r="Y199" s="103"/>
    </row>
    <row r="200" spans="2:56" s="67" customFormat="1" ht="12" customHeight="1" thickBot="1">
      <c r="B200" s="63"/>
      <c r="C200" s="64"/>
      <c r="D200" s="63"/>
      <c r="E200" s="64"/>
      <c r="F200" s="63"/>
      <c r="G200" s="64"/>
      <c r="H200" s="63"/>
      <c r="I200" s="64"/>
      <c r="J200" s="63"/>
      <c r="K200" s="64"/>
      <c r="L200" s="65"/>
      <c r="M200" s="65" t="s">
        <v>166</v>
      </c>
      <c r="N200" s="65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</row>
    <row r="201" spans="2:25" s="68" customFormat="1" ht="21" customHeight="1">
      <c r="B201" s="15" t="s">
        <v>31</v>
      </c>
      <c r="C201" s="15"/>
      <c r="D201" s="17"/>
      <c r="E201" s="18"/>
      <c r="F201" s="18"/>
      <c r="G201" s="18"/>
      <c r="H201" s="18"/>
      <c r="I201" s="18"/>
      <c r="J201" s="18"/>
      <c r="K201" s="18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2:25" s="68" customFormat="1" ht="3.75" customHeight="1">
      <c r="B202" s="20"/>
      <c r="C202" s="20"/>
      <c r="D202" s="20"/>
      <c r="E202" s="20"/>
      <c r="F202" s="20"/>
      <c r="G202" s="20"/>
      <c r="H202" s="20"/>
      <c r="I202" s="20"/>
      <c r="J202" s="20"/>
      <c r="K202" s="21"/>
      <c r="L202" s="22"/>
      <c r="M202" s="23"/>
      <c r="N202" s="24"/>
      <c r="O202" s="24"/>
      <c r="P202" s="25"/>
      <c r="Q202" s="20"/>
      <c r="R202" s="20"/>
      <c r="S202" s="20"/>
      <c r="T202" s="20"/>
      <c r="U202" s="20"/>
      <c r="V202" s="20"/>
      <c r="W202" s="20"/>
      <c r="X202" s="20"/>
      <c r="Y202" s="20"/>
    </row>
    <row r="203" spans="2:25" s="68" customFormat="1" ht="12.75">
      <c r="B203" s="26" t="s">
        <v>29</v>
      </c>
      <c r="C203" s="27"/>
      <c r="D203" s="27"/>
      <c r="E203" s="27"/>
      <c r="F203" s="27"/>
      <c r="G203" s="27"/>
      <c r="H203" s="27"/>
      <c r="I203" s="27"/>
      <c r="J203" s="27"/>
      <c r="K203" s="21"/>
      <c r="L203" s="28" t="s">
        <v>6</v>
      </c>
      <c r="M203" s="29"/>
      <c r="N203" s="30" t="s">
        <v>72</v>
      </c>
      <c r="O203" s="30"/>
      <c r="P203" s="31"/>
      <c r="Q203" s="34" t="s">
        <v>30</v>
      </c>
      <c r="R203" s="27"/>
      <c r="S203" s="27"/>
      <c r="T203" s="27"/>
      <c r="U203" s="27"/>
      <c r="V203" s="27"/>
      <c r="W203" s="27"/>
      <c r="X203" s="27"/>
      <c r="Y203" s="129"/>
    </row>
    <row r="204" spans="2:25" s="68" customFormat="1" ht="2.25" customHeight="1">
      <c r="B204" s="32"/>
      <c r="C204" s="32"/>
      <c r="D204" s="32"/>
      <c r="E204" s="32"/>
      <c r="F204" s="32"/>
      <c r="G204" s="32"/>
      <c r="H204" s="32"/>
      <c r="I204" s="32"/>
      <c r="J204" s="32"/>
      <c r="K204" s="33"/>
      <c r="L204" s="27"/>
      <c r="M204" s="32"/>
      <c r="N204" s="27"/>
      <c r="O204" s="27"/>
      <c r="P204" s="31"/>
      <c r="Q204" s="31"/>
      <c r="R204" s="31"/>
      <c r="S204" s="31"/>
      <c r="T204" s="31"/>
      <c r="U204" s="31"/>
      <c r="V204" s="31"/>
      <c r="W204" s="31"/>
      <c r="X204" s="31"/>
      <c r="Y204" s="31"/>
    </row>
    <row r="205" spans="2:25" s="68" customFormat="1" ht="12.75">
      <c r="B205" s="34" t="s">
        <v>8</v>
      </c>
      <c r="C205" s="21"/>
      <c r="D205" s="35" t="s">
        <v>180</v>
      </c>
      <c r="E205" s="21"/>
      <c r="F205" s="35" t="s">
        <v>181</v>
      </c>
      <c r="G205" s="21"/>
      <c r="H205" s="35" t="s">
        <v>182</v>
      </c>
      <c r="I205" s="21"/>
      <c r="J205" s="35" t="s">
        <v>183</v>
      </c>
      <c r="K205" s="21"/>
      <c r="L205" s="34"/>
      <c r="M205" s="36"/>
      <c r="N205" s="34" t="s">
        <v>73</v>
      </c>
      <c r="O205" s="34"/>
      <c r="P205" s="31"/>
      <c r="Q205" s="35" t="s">
        <v>183</v>
      </c>
      <c r="R205" s="21"/>
      <c r="S205" s="35" t="s">
        <v>182</v>
      </c>
      <c r="T205" s="21"/>
      <c r="U205" s="35" t="s">
        <v>181</v>
      </c>
      <c r="V205" s="21"/>
      <c r="W205" s="35" t="s">
        <v>180</v>
      </c>
      <c r="X205" s="21"/>
      <c r="Y205" s="34" t="s">
        <v>8</v>
      </c>
    </row>
    <row r="206" spans="2:25" s="68" customFormat="1" ht="2.25" customHeight="1">
      <c r="B206" s="36"/>
      <c r="C206" s="21"/>
      <c r="D206" s="21"/>
      <c r="E206" s="21"/>
      <c r="F206" s="21"/>
      <c r="G206" s="21"/>
      <c r="H206" s="21"/>
      <c r="I206" s="21"/>
      <c r="J206" s="21"/>
      <c r="K206" s="21"/>
      <c r="L206" s="34"/>
      <c r="M206" s="36"/>
      <c r="N206" s="34"/>
      <c r="O206" s="34"/>
      <c r="P206" s="37"/>
      <c r="Q206" s="21"/>
      <c r="R206" s="21"/>
      <c r="S206" s="21"/>
      <c r="T206" s="21"/>
      <c r="U206" s="21"/>
      <c r="V206" s="21"/>
      <c r="W206" s="21"/>
      <c r="X206" s="21"/>
      <c r="Y206" s="36"/>
    </row>
    <row r="207" spans="2:25" s="68" customFormat="1" ht="12.75">
      <c r="B207" s="38" t="s">
        <v>9</v>
      </c>
      <c r="C207" s="21"/>
      <c r="D207" s="39" t="s">
        <v>9</v>
      </c>
      <c r="E207" s="40"/>
      <c r="F207" s="39" t="s">
        <v>187</v>
      </c>
      <c r="G207" s="21"/>
      <c r="H207" s="41" t="s">
        <v>190</v>
      </c>
      <c r="I207" s="21"/>
      <c r="J207" s="35" t="s">
        <v>193</v>
      </c>
      <c r="K207" s="21"/>
      <c r="L207" s="34"/>
      <c r="M207" s="36"/>
      <c r="N207" s="34"/>
      <c r="O207" s="34"/>
      <c r="P207" s="37"/>
      <c r="Q207" s="35" t="s">
        <v>193</v>
      </c>
      <c r="R207" s="21"/>
      <c r="S207" s="41" t="s">
        <v>190</v>
      </c>
      <c r="T207" s="40"/>
      <c r="U207" s="39" t="s">
        <v>187</v>
      </c>
      <c r="V207" s="21"/>
      <c r="W207" s="39" t="s">
        <v>9</v>
      </c>
      <c r="X207" s="21"/>
      <c r="Y207" s="38" t="s">
        <v>9</v>
      </c>
    </row>
    <row r="208" spans="2:25" s="68" customFormat="1" ht="12.75">
      <c r="B208" s="42" t="s">
        <v>195</v>
      </c>
      <c r="C208" s="40"/>
      <c r="D208" s="39" t="s">
        <v>186</v>
      </c>
      <c r="E208" s="40"/>
      <c r="F208" s="39" t="s">
        <v>188</v>
      </c>
      <c r="G208" s="40"/>
      <c r="H208" s="41" t="s">
        <v>191</v>
      </c>
      <c r="I208" s="21"/>
      <c r="J208" s="39" t="s">
        <v>213</v>
      </c>
      <c r="K208" s="21"/>
      <c r="L208" s="30"/>
      <c r="M208" s="43"/>
      <c r="N208" s="30"/>
      <c r="O208" s="30"/>
      <c r="P208" s="44"/>
      <c r="Q208" s="39" t="s">
        <v>213</v>
      </c>
      <c r="R208" s="40"/>
      <c r="S208" s="39" t="s">
        <v>191</v>
      </c>
      <c r="T208" s="40"/>
      <c r="U208" s="39" t="s">
        <v>188</v>
      </c>
      <c r="V208" s="40"/>
      <c r="W208" s="39" t="s">
        <v>186</v>
      </c>
      <c r="X208" s="21"/>
      <c r="Y208" s="42" t="s">
        <v>195</v>
      </c>
    </row>
    <row r="209" spans="2:25" s="68" customFormat="1" ht="12" customHeight="1">
      <c r="B209" s="42" t="s">
        <v>194</v>
      </c>
      <c r="C209" s="40"/>
      <c r="D209" s="39" t="s">
        <v>184</v>
      </c>
      <c r="E209" s="40"/>
      <c r="F209" s="39" t="s">
        <v>189</v>
      </c>
      <c r="G209" s="40"/>
      <c r="H209" s="41" t="s">
        <v>185</v>
      </c>
      <c r="I209" s="21"/>
      <c r="J209" s="39" t="s">
        <v>192</v>
      </c>
      <c r="K209" s="21"/>
      <c r="L209" s="30"/>
      <c r="M209" s="43"/>
      <c r="N209" s="30"/>
      <c r="O209" s="30"/>
      <c r="P209" s="44"/>
      <c r="Q209" s="39" t="s">
        <v>192</v>
      </c>
      <c r="R209" s="40"/>
      <c r="S209" s="39" t="s">
        <v>185</v>
      </c>
      <c r="T209" s="40"/>
      <c r="U209" s="39" t="s">
        <v>189</v>
      </c>
      <c r="V209" s="40"/>
      <c r="W209" s="39" t="s">
        <v>184</v>
      </c>
      <c r="X209" s="21"/>
      <c r="Y209" s="42" t="s">
        <v>194</v>
      </c>
    </row>
    <row r="210" spans="2:25" s="68" customFormat="1" ht="2.25" customHeight="1">
      <c r="B210" s="45"/>
      <c r="C210" s="46"/>
      <c r="D210" s="47"/>
      <c r="E210" s="46"/>
      <c r="F210" s="47"/>
      <c r="G210" s="46"/>
      <c r="H210" s="47"/>
      <c r="I210" s="46"/>
      <c r="J210" s="47"/>
      <c r="K210" s="46"/>
      <c r="L210" s="48"/>
      <c r="M210" s="48"/>
      <c r="N210" s="48"/>
      <c r="O210" s="48"/>
      <c r="P210" s="48"/>
      <c r="Q210" s="45"/>
      <c r="R210" s="46"/>
      <c r="S210" s="47"/>
      <c r="T210" s="46"/>
      <c r="U210" s="47"/>
      <c r="V210" s="46"/>
      <c r="W210" s="47"/>
      <c r="X210" s="46"/>
      <c r="Y210" s="47"/>
    </row>
    <row r="211" spans="2:25" s="141" customFormat="1" ht="12" customHeight="1"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7" t="s">
        <v>61</v>
      </c>
      <c r="M211" s="138" t="s">
        <v>164</v>
      </c>
      <c r="N211" s="138"/>
      <c r="O211" s="139"/>
      <c r="P211" s="140"/>
      <c r="Q211" s="136">
        <f>J198</f>
        <v>13278</v>
      </c>
      <c r="R211" s="136"/>
      <c r="S211" s="136">
        <f>H198</f>
        <v>6629</v>
      </c>
      <c r="T211" s="136"/>
      <c r="U211" s="136">
        <f>F198</f>
        <v>8867</v>
      </c>
      <c r="V211" s="136"/>
      <c r="W211" s="136">
        <f>D198</f>
        <v>14457</v>
      </c>
      <c r="X211" s="136"/>
      <c r="Y211" s="136">
        <f>SUM(Q211:W211)</f>
        <v>43231</v>
      </c>
    </row>
    <row r="212" spans="2:25" s="16" customFormat="1" ht="12" customHeight="1"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42"/>
      <c r="M212" s="143" t="s">
        <v>165</v>
      </c>
      <c r="N212" s="143"/>
      <c r="O212" s="108"/>
      <c r="P212" s="108"/>
      <c r="Q212" s="103"/>
      <c r="R212" s="103"/>
      <c r="S212" s="103"/>
      <c r="T212" s="103"/>
      <c r="U212" s="103"/>
      <c r="V212" s="103"/>
      <c r="W212" s="103"/>
      <c r="X212" s="103"/>
      <c r="Y212" s="103"/>
    </row>
    <row r="213" spans="2:25" s="77" customFormat="1" ht="12" customHeight="1">
      <c r="B213" s="72"/>
      <c r="C213" s="73"/>
      <c r="D213" s="72"/>
      <c r="E213" s="74"/>
      <c r="F213" s="72"/>
      <c r="G213" s="74"/>
      <c r="H213" s="72"/>
      <c r="I213" s="74"/>
      <c r="J213" s="72"/>
      <c r="K213" s="74"/>
      <c r="L213" s="76"/>
      <c r="M213" s="76" t="s">
        <v>166</v>
      </c>
      <c r="N213" s="76"/>
      <c r="O213" s="72"/>
      <c r="P213" s="73"/>
      <c r="Q213" s="72"/>
      <c r="R213" s="73"/>
      <c r="S213" s="72"/>
      <c r="T213" s="73"/>
      <c r="U213" s="72"/>
      <c r="V213" s="73"/>
      <c r="W213" s="72"/>
      <c r="X213" s="73"/>
      <c r="Y213" s="72"/>
    </row>
    <row r="214" spans="2:25" s="148" customFormat="1" ht="12" customHeight="1">
      <c r="B214" s="144">
        <f>SUM(D214:J214)</f>
        <v>36780</v>
      </c>
      <c r="C214" s="145"/>
      <c r="D214" s="144">
        <f>D215+D217</f>
        <v>9847</v>
      </c>
      <c r="E214" s="146"/>
      <c r="F214" s="144">
        <f>F215+F217</f>
        <v>14650</v>
      </c>
      <c r="G214" s="146"/>
      <c r="H214" s="144">
        <f>H215+H217</f>
        <v>11857</v>
      </c>
      <c r="I214" s="146"/>
      <c r="J214" s="144">
        <f>J215+J217</f>
        <v>426</v>
      </c>
      <c r="K214" s="146"/>
      <c r="L214" s="147" t="s">
        <v>216</v>
      </c>
      <c r="M214" s="147" t="s">
        <v>217</v>
      </c>
      <c r="N214" s="147"/>
      <c r="O214" s="144"/>
      <c r="P214" s="145"/>
      <c r="Q214" s="144"/>
      <c r="R214" s="145"/>
      <c r="S214" s="144"/>
      <c r="T214" s="145"/>
      <c r="U214" s="144"/>
      <c r="V214" s="145"/>
      <c r="W214" s="144"/>
      <c r="X214" s="145"/>
      <c r="Y214" s="144"/>
    </row>
    <row r="215" spans="2:25" s="56" customFormat="1" ht="12" customHeight="1">
      <c r="B215" s="87">
        <f>SUM(D215:J215)</f>
        <v>36780</v>
      </c>
      <c r="C215" s="87"/>
      <c r="D215" s="87">
        <v>9847</v>
      </c>
      <c r="E215" s="87"/>
      <c r="F215" s="87">
        <v>14650</v>
      </c>
      <c r="G215" s="87"/>
      <c r="H215" s="87">
        <v>11857</v>
      </c>
      <c r="I215" s="87"/>
      <c r="J215" s="87">
        <v>426</v>
      </c>
      <c r="K215" s="87"/>
      <c r="L215" s="88" t="s">
        <v>62</v>
      </c>
      <c r="M215" s="88"/>
      <c r="N215" s="88" t="s">
        <v>63</v>
      </c>
      <c r="O215" s="89"/>
      <c r="P215" s="89"/>
      <c r="Q215" s="87"/>
      <c r="R215" s="87"/>
      <c r="S215" s="87"/>
      <c r="T215" s="87"/>
      <c r="U215" s="87"/>
      <c r="V215" s="87"/>
      <c r="W215" s="87"/>
      <c r="X215" s="87"/>
      <c r="Y215" s="87"/>
    </row>
    <row r="216" spans="2:25" s="31" customFormat="1" ht="12" customHeight="1">
      <c r="B216" s="103">
        <f>SUM(D216:J216)</f>
        <v>-15941</v>
      </c>
      <c r="C216" s="103"/>
      <c r="D216" s="103">
        <f>-D24</f>
        <v>-5292</v>
      </c>
      <c r="E216" s="103"/>
      <c r="F216" s="103">
        <f>-F24</f>
        <v>-5799</v>
      </c>
      <c r="G216" s="103"/>
      <c r="H216" s="103">
        <f>-H24</f>
        <v>-4552</v>
      </c>
      <c r="I216" s="103"/>
      <c r="J216" s="103">
        <f>-J24</f>
        <v>-298</v>
      </c>
      <c r="K216" s="103"/>
      <c r="L216" s="111" t="s">
        <v>14</v>
      </c>
      <c r="M216" s="111" t="s">
        <v>15</v>
      </c>
      <c r="N216" s="111"/>
      <c r="O216" s="108"/>
      <c r="P216" s="108"/>
      <c r="Q216" s="103"/>
      <c r="R216" s="103"/>
      <c r="S216" s="103"/>
      <c r="T216" s="103"/>
      <c r="U216" s="103"/>
      <c r="V216" s="103"/>
      <c r="W216" s="103"/>
      <c r="X216" s="103"/>
      <c r="Y216" s="103"/>
    </row>
    <row r="217" spans="2:25" s="56" customFormat="1" ht="12" customHeight="1" hidden="1">
      <c r="B217" s="87">
        <f>SUM(D217:J217)</f>
        <v>0</v>
      </c>
      <c r="C217" s="87"/>
      <c r="D217" s="87">
        <v>0</v>
      </c>
      <c r="E217" s="87"/>
      <c r="F217" s="87">
        <v>0</v>
      </c>
      <c r="G217" s="87"/>
      <c r="H217" s="87">
        <v>0</v>
      </c>
      <c r="I217" s="87"/>
      <c r="J217" s="87">
        <v>0</v>
      </c>
      <c r="K217" s="87"/>
      <c r="L217" s="114" t="s">
        <v>224</v>
      </c>
      <c r="M217" s="114"/>
      <c r="N217" s="114" t="s">
        <v>225</v>
      </c>
      <c r="O217" s="89"/>
      <c r="P217" s="89"/>
      <c r="Q217" s="87"/>
      <c r="R217" s="87"/>
      <c r="S217" s="87"/>
      <c r="T217" s="87"/>
      <c r="U217" s="87"/>
      <c r="V217" s="87"/>
      <c r="W217" s="87"/>
      <c r="X217" s="87"/>
      <c r="Y217" s="87"/>
    </row>
    <row r="218" spans="2:25" s="44" customFormat="1" ht="12" customHeight="1">
      <c r="B218" s="103">
        <f>SUM(D218:J218)</f>
        <v>-954</v>
      </c>
      <c r="C218" s="103"/>
      <c r="D218" s="103">
        <v>84</v>
      </c>
      <c r="E218" s="103"/>
      <c r="F218" s="103">
        <v>377</v>
      </c>
      <c r="G218" s="103"/>
      <c r="H218" s="103">
        <v>-1441</v>
      </c>
      <c r="I218" s="103"/>
      <c r="J218" s="103">
        <v>26</v>
      </c>
      <c r="K218" s="103"/>
      <c r="L218" s="111" t="s">
        <v>64</v>
      </c>
      <c r="M218" s="111" t="s">
        <v>167</v>
      </c>
      <c r="N218" s="111"/>
      <c r="O218" s="108"/>
      <c r="P218" s="108"/>
      <c r="Q218" s="103"/>
      <c r="R218" s="103"/>
      <c r="S218" s="103"/>
      <c r="T218" s="103"/>
      <c r="U218" s="103"/>
      <c r="V218" s="103"/>
      <c r="W218" s="103"/>
      <c r="X218" s="103"/>
      <c r="Y218" s="103"/>
    </row>
    <row r="219" spans="2:25" s="44" customFormat="1" ht="12" customHeight="1"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49"/>
      <c r="M219" s="150" t="s">
        <v>168</v>
      </c>
      <c r="N219" s="150"/>
      <c r="O219" s="108"/>
      <c r="P219" s="108"/>
      <c r="Q219" s="103"/>
      <c r="R219" s="103"/>
      <c r="S219" s="103"/>
      <c r="T219" s="103"/>
      <c r="U219" s="103"/>
      <c r="V219" s="103"/>
      <c r="W219" s="103"/>
      <c r="X219" s="103"/>
      <c r="Y219" s="103"/>
    </row>
    <row r="220" spans="11:25" s="48" customFormat="1" ht="12" customHeight="1">
      <c r="K220" s="103"/>
      <c r="L220" s="149"/>
      <c r="M220" s="150" t="s">
        <v>169</v>
      </c>
      <c r="N220" s="150"/>
      <c r="O220" s="108"/>
      <c r="P220" s="108"/>
      <c r="Q220" s="103"/>
      <c r="R220" s="103"/>
      <c r="S220" s="103"/>
      <c r="T220" s="103"/>
      <c r="U220" s="103"/>
      <c r="V220" s="103"/>
      <c r="W220" s="103"/>
      <c r="X220" s="103"/>
      <c r="Y220" s="103"/>
    </row>
    <row r="221" spans="2:56" s="31" customFormat="1" ht="12" customHeight="1">
      <c r="B221" s="98">
        <f>SUM(D221:J221)</f>
        <v>23346</v>
      </c>
      <c r="C221" s="98"/>
      <c r="D221" s="98">
        <f>W211-D214-D216-D218</f>
        <v>9818</v>
      </c>
      <c r="E221" s="98"/>
      <c r="F221" s="98">
        <f>U211-F214-F216-F218</f>
        <v>-361</v>
      </c>
      <c r="G221" s="98"/>
      <c r="H221" s="98">
        <f>S211-H214-H216-H218</f>
        <v>765</v>
      </c>
      <c r="I221" s="98"/>
      <c r="J221" s="98">
        <f>Q211-J214-J216-J218</f>
        <v>13124</v>
      </c>
      <c r="K221" s="103"/>
      <c r="L221" s="121" t="s">
        <v>65</v>
      </c>
      <c r="M221" s="121" t="s">
        <v>170</v>
      </c>
      <c r="N221" s="121"/>
      <c r="O221" s="108"/>
      <c r="P221" s="108"/>
      <c r="Q221" s="103"/>
      <c r="R221" s="103"/>
      <c r="S221" s="103"/>
      <c r="T221" s="103"/>
      <c r="U221" s="103"/>
      <c r="V221" s="103"/>
      <c r="W221" s="103"/>
      <c r="X221" s="103"/>
      <c r="Y221" s="103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</row>
    <row r="222" spans="2:56" s="62" customFormat="1" ht="12" customHeight="1" thickBot="1">
      <c r="B222" s="151"/>
      <c r="C222" s="152"/>
      <c r="D222" s="151"/>
      <c r="E222" s="152"/>
      <c r="F222" s="151"/>
      <c r="G222" s="152"/>
      <c r="H222" s="151"/>
      <c r="I222" s="152"/>
      <c r="J222" s="151"/>
      <c r="K222" s="152"/>
      <c r="L222" s="153"/>
      <c r="M222" s="153" t="s">
        <v>171</v>
      </c>
      <c r="N222" s="153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</row>
    <row r="223" spans="2:56" s="31" customFormat="1" ht="12" customHeight="1">
      <c r="B223" s="150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</row>
    <row r="224" spans="2:56" s="31" customFormat="1" ht="12" customHeight="1">
      <c r="B224" s="157">
        <v>0</v>
      </c>
      <c r="C224" s="158">
        <f>IF(B224="(P)","Estimación provisional",IF(B224="(A)","Estimación avance",""))</f>
      </c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</row>
    <row r="225" spans="2:56" s="131" customFormat="1" ht="12" customHeight="1"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AJ225" s="130"/>
      <c r="AK225" s="130"/>
      <c r="AL225" s="130"/>
      <c r="AM225" s="130"/>
      <c r="AN225" s="130"/>
      <c r="AO225" s="130"/>
      <c r="AP225" s="130"/>
      <c r="AQ225" s="130"/>
      <c r="AR225" s="130"/>
      <c r="AS225" s="130"/>
      <c r="AT225" s="130"/>
      <c r="AU225" s="130"/>
      <c r="AV225" s="130"/>
      <c r="AW225" s="130"/>
      <c r="AX225" s="130"/>
      <c r="AY225" s="130"/>
      <c r="AZ225" s="130"/>
      <c r="BA225" s="130"/>
      <c r="BB225" s="130"/>
      <c r="BC225" s="130"/>
      <c r="BD225" s="130"/>
    </row>
    <row r="226" spans="2:56" s="31" customFormat="1" ht="12" customHeight="1">
      <c r="B226" s="156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</row>
    <row r="228" spans="2:25" s="9" customFormat="1" ht="12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2:25" s="9" customFormat="1" ht="12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2:25" s="9" customFormat="1" ht="12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2:25" s="9" customFormat="1" ht="12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2:25" s="9" customFormat="1" ht="12" customHeight="1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2:25" s="9" customFormat="1" ht="12" customHeight="1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2:25" s="9" customFormat="1" ht="12" customHeight="1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2:25" s="9" customFormat="1" ht="12" customHeight="1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2:25" s="9" customFormat="1" ht="12" customHeight="1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2:25" s="9" customFormat="1" ht="12" customHeight="1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2:25" s="9" customFormat="1" ht="12" customHeight="1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2:25" s="9" customFormat="1" ht="12" customHeight="1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2:56" s="12" customFormat="1" ht="12" customHeight="1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</row>
    <row r="242" spans="2:56" s="7" customFormat="1" ht="12" customHeight="1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</sheetData>
  <sheetProtection/>
  <conditionalFormatting sqref="J47 H47 F47 D47 B47">
    <cfRule type="cellIs" priority="1" dxfId="12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0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BF242"/>
  <sheetViews>
    <sheetView showGridLines="0" showRowColHeaders="0" showZeros="0" zoomScale="85" zoomScaleNormal="85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2.8515625" style="6" customWidth="1"/>
    <col min="2" max="2" width="9.28125" style="10" customWidth="1"/>
    <col min="3" max="3" width="0.5625" style="10" customWidth="1"/>
    <col min="4" max="4" width="8.28125" style="10" customWidth="1"/>
    <col min="5" max="5" width="0.5625" style="10" customWidth="1"/>
    <col min="6" max="6" width="8.8515625" style="10" customWidth="1"/>
    <col min="7" max="7" width="0.5625" style="10" customWidth="1"/>
    <col min="8" max="8" width="7.8515625" style="10" customWidth="1"/>
    <col min="9" max="9" width="0.5625" style="10" customWidth="1"/>
    <col min="10" max="10" width="10.7109375" style="10" customWidth="1"/>
    <col min="11" max="11" width="0.5625" style="10" customWidth="1"/>
    <col min="12" max="12" width="9.7109375" style="10" bestFit="1" customWidth="1"/>
    <col min="13" max="13" width="0.5625" style="10" customWidth="1"/>
    <col min="14" max="14" width="3.57421875" style="10" customWidth="1"/>
    <col min="15" max="15" width="22.28125" style="10" customWidth="1"/>
    <col min="16" max="16" width="0.5625" style="10" customWidth="1"/>
    <col min="17" max="17" width="10.8515625" style="10" customWidth="1"/>
    <col min="18" max="18" width="0.5625" style="10" customWidth="1"/>
    <col min="19" max="19" width="7.7109375" style="10" customWidth="1"/>
    <col min="20" max="20" width="0.5625" style="10" customWidth="1"/>
    <col min="21" max="21" width="8.00390625" style="10" bestFit="1" customWidth="1"/>
    <col min="22" max="22" width="0.5625" style="10" customWidth="1"/>
    <col min="23" max="23" width="7.28125" style="10" bestFit="1" customWidth="1"/>
    <col min="24" max="24" width="0.5625" style="10" customWidth="1"/>
    <col min="25" max="25" width="9.140625" style="10" customWidth="1"/>
    <col min="26" max="16384" width="11.421875" style="6" customWidth="1"/>
  </cols>
  <sheetData>
    <row r="1" ht="6" customHeight="1"/>
    <row r="2" spans="2:58" ht="24.75" customHeight="1">
      <c r="B2" s="168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169" t="s">
        <v>175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4" t="s">
        <v>245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5" t="s">
        <v>219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5" s="16" customFormat="1" ht="17.25" customHeight="1">
      <c r="B7" s="14" t="s">
        <v>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2:25" s="16" customFormat="1" ht="17.25" customHeight="1">
      <c r="B8" s="15" t="s">
        <v>74</v>
      </c>
      <c r="C8" s="15"/>
      <c r="D8" s="17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2:25" s="25" customFormat="1" ht="3.75" customHeight="1">
      <c r="B9" s="20"/>
      <c r="C9" s="20"/>
      <c r="D9" s="20"/>
      <c r="E9" s="20"/>
      <c r="F9" s="20"/>
      <c r="G9" s="20"/>
      <c r="H9" s="20"/>
      <c r="I9" s="20"/>
      <c r="J9" s="20"/>
      <c r="K9" s="21"/>
      <c r="L9" s="22"/>
      <c r="M9" s="23"/>
      <c r="N9" s="24"/>
      <c r="O9" s="24"/>
      <c r="Q9" s="20"/>
      <c r="R9" s="20"/>
      <c r="S9" s="20"/>
      <c r="T9" s="20"/>
      <c r="U9" s="20"/>
      <c r="V9" s="20"/>
      <c r="W9" s="20"/>
      <c r="X9" s="20"/>
      <c r="Y9" s="20"/>
    </row>
    <row r="10" spans="2:25" s="31" customFormat="1" ht="12" customHeight="1">
      <c r="B10" s="26" t="s">
        <v>7</v>
      </c>
      <c r="C10" s="27"/>
      <c r="D10" s="27"/>
      <c r="E10" s="27"/>
      <c r="F10" s="27"/>
      <c r="G10" s="27"/>
      <c r="H10" s="27"/>
      <c r="I10" s="27"/>
      <c r="J10" s="27"/>
      <c r="K10" s="21"/>
      <c r="L10" s="28" t="s">
        <v>6</v>
      </c>
      <c r="M10" s="29"/>
      <c r="N10" s="30" t="s">
        <v>72</v>
      </c>
      <c r="O10" s="30"/>
      <c r="Q10" s="26" t="s">
        <v>16</v>
      </c>
      <c r="R10" s="27"/>
      <c r="S10" s="27"/>
      <c r="T10" s="27"/>
      <c r="U10" s="27"/>
      <c r="V10" s="27"/>
      <c r="W10" s="27"/>
      <c r="X10" s="27"/>
      <c r="Y10" s="26"/>
    </row>
    <row r="11" spans="2:15" s="31" customFormat="1" ht="2.25" customHeight="1">
      <c r="B11" s="32"/>
      <c r="C11" s="32"/>
      <c r="D11" s="32"/>
      <c r="E11" s="32"/>
      <c r="F11" s="32"/>
      <c r="G11" s="32"/>
      <c r="H11" s="32"/>
      <c r="I11" s="32"/>
      <c r="J11" s="32"/>
      <c r="K11" s="33"/>
      <c r="L11" s="27"/>
      <c r="M11" s="32"/>
      <c r="N11" s="27"/>
      <c r="O11" s="27"/>
    </row>
    <row r="12" spans="2:25" s="31" customFormat="1" ht="11.25">
      <c r="B12" s="34" t="s">
        <v>8</v>
      </c>
      <c r="C12" s="21"/>
      <c r="D12" s="35" t="s">
        <v>180</v>
      </c>
      <c r="E12" s="21"/>
      <c r="F12" s="35" t="s">
        <v>181</v>
      </c>
      <c r="G12" s="21"/>
      <c r="H12" s="35" t="s">
        <v>182</v>
      </c>
      <c r="I12" s="21"/>
      <c r="J12" s="35" t="s">
        <v>183</v>
      </c>
      <c r="K12" s="21"/>
      <c r="L12" s="34"/>
      <c r="M12" s="36"/>
      <c r="N12" s="34" t="s">
        <v>73</v>
      </c>
      <c r="O12" s="34"/>
      <c r="Q12" s="35" t="s">
        <v>183</v>
      </c>
      <c r="R12" s="21"/>
      <c r="S12" s="35" t="s">
        <v>182</v>
      </c>
      <c r="T12" s="21"/>
      <c r="U12" s="35" t="s">
        <v>181</v>
      </c>
      <c r="V12" s="21"/>
      <c r="W12" s="35" t="s">
        <v>180</v>
      </c>
      <c r="X12" s="21"/>
      <c r="Y12" s="34" t="s">
        <v>8</v>
      </c>
    </row>
    <row r="13" spans="2:25" s="37" customFormat="1" ht="2.25" customHeight="1">
      <c r="B13" s="36"/>
      <c r="C13" s="21"/>
      <c r="D13" s="21"/>
      <c r="E13" s="21"/>
      <c r="F13" s="21"/>
      <c r="G13" s="21"/>
      <c r="H13" s="21"/>
      <c r="I13" s="21"/>
      <c r="J13" s="21"/>
      <c r="K13" s="21"/>
      <c r="L13" s="34"/>
      <c r="M13" s="36"/>
      <c r="N13" s="34"/>
      <c r="O13" s="34"/>
      <c r="Q13" s="21"/>
      <c r="R13" s="21"/>
      <c r="S13" s="21"/>
      <c r="T13" s="21"/>
      <c r="U13" s="21"/>
      <c r="V13" s="21"/>
      <c r="W13" s="21"/>
      <c r="X13" s="21"/>
      <c r="Y13" s="36"/>
    </row>
    <row r="14" spans="2:25" s="37" customFormat="1" ht="11.25">
      <c r="B14" s="38" t="s">
        <v>9</v>
      </c>
      <c r="C14" s="21"/>
      <c r="D14" s="39" t="s">
        <v>9</v>
      </c>
      <c r="E14" s="40"/>
      <c r="F14" s="39" t="s">
        <v>187</v>
      </c>
      <c r="G14" s="21"/>
      <c r="H14" s="41" t="s">
        <v>190</v>
      </c>
      <c r="I14" s="21"/>
      <c r="J14" s="35" t="s">
        <v>193</v>
      </c>
      <c r="K14" s="21"/>
      <c r="L14" s="34"/>
      <c r="M14" s="36"/>
      <c r="N14" s="34"/>
      <c r="O14" s="34"/>
      <c r="Q14" s="35" t="s">
        <v>193</v>
      </c>
      <c r="R14" s="21"/>
      <c r="S14" s="41" t="s">
        <v>190</v>
      </c>
      <c r="T14" s="40"/>
      <c r="U14" s="39" t="s">
        <v>187</v>
      </c>
      <c r="V14" s="21"/>
      <c r="W14" s="39" t="s">
        <v>9</v>
      </c>
      <c r="X14" s="21"/>
      <c r="Y14" s="38" t="s">
        <v>9</v>
      </c>
    </row>
    <row r="15" spans="2:25" s="44" customFormat="1" ht="11.25">
      <c r="B15" s="42" t="s">
        <v>195</v>
      </c>
      <c r="C15" s="40"/>
      <c r="D15" s="39" t="s">
        <v>186</v>
      </c>
      <c r="E15" s="40"/>
      <c r="F15" s="39" t="s">
        <v>188</v>
      </c>
      <c r="G15" s="40"/>
      <c r="H15" s="41" t="s">
        <v>191</v>
      </c>
      <c r="I15" s="21"/>
      <c r="J15" s="39" t="s">
        <v>213</v>
      </c>
      <c r="K15" s="21"/>
      <c r="L15" s="30"/>
      <c r="M15" s="43"/>
      <c r="N15" s="30"/>
      <c r="O15" s="30"/>
      <c r="Q15" s="39" t="s">
        <v>213</v>
      </c>
      <c r="R15" s="40"/>
      <c r="S15" s="39" t="s">
        <v>191</v>
      </c>
      <c r="T15" s="40"/>
      <c r="U15" s="39" t="s">
        <v>188</v>
      </c>
      <c r="V15" s="40"/>
      <c r="W15" s="39" t="s">
        <v>186</v>
      </c>
      <c r="X15" s="21"/>
      <c r="Y15" s="42" t="s">
        <v>195</v>
      </c>
    </row>
    <row r="16" spans="2:25" s="44" customFormat="1" ht="11.25">
      <c r="B16" s="42" t="s">
        <v>194</v>
      </c>
      <c r="C16" s="40"/>
      <c r="D16" s="39" t="s">
        <v>184</v>
      </c>
      <c r="E16" s="40"/>
      <c r="F16" s="39" t="s">
        <v>189</v>
      </c>
      <c r="G16" s="40"/>
      <c r="H16" s="41" t="s">
        <v>185</v>
      </c>
      <c r="I16" s="21"/>
      <c r="J16" s="39" t="s">
        <v>192</v>
      </c>
      <c r="K16" s="21"/>
      <c r="L16" s="30"/>
      <c r="M16" s="43"/>
      <c r="N16" s="30"/>
      <c r="O16" s="30"/>
      <c r="Q16" s="39" t="s">
        <v>192</v>
      </c>
      <c r="R16" s="40"/>
      <c r="S16" s="39" t="s">
        <v>185</v>
      </c>
      <c r="T16" s="40"/>
      <c r="U16" s="39" t="s">
        <v>189</v>
      </c>
      <c r="V16" s="40"/>
      <c r="W16" s="39" t="s">
        <v>184</v>
      </c>
      <c r="X16" s="21"/>
      <c r="Y16" s="42" t="s">
        <v>194</v>
      </c>
    </row>
    <row r="17" spans="2:25" s="48" customFormat="1" ht="2.25" customHeight="1">
      <c r="B17" s="45"/>
      <c r="C17" s="46"/>
      <c r="D17" s="47"/>
      <c r="E17" s="46"/>
      <c r="F17" s="47"/>
      <c r="G17" s="46"/>
      <c r="H17" s="47"/>
      <c r="I17" s="46"/>
      <c r="J17" s="47"/>
      <c r="K17" s="46"/>
      <c r="Q17" s="45"/>
      <c r="R17" s="46"/>
      <c r="S17" s="47"/>
      <c r="T17" s="46"/>
      <c r="U17" s="47"/>
      <c r="V17" s="46"/>
      <c r="W17" s="47"/>
      <c r="X17" s="46"/>
      <c r="Y17" s="47"/>
    </row>
    <row r="18" spans="2:56" s="31" customFormat="1" ht="12" customHeight="1">
      <c r="B18" s="49"/>
      <c r="C18" s="50"/>
      <c r="D18" s="49"/>
      <c r="E18" s="50"/>
      <c r="F18" s="49"/>
      <c r="G18" s="50"/>
      <c r="H18" s="49"/>
      <c r="I18" s="50"/>
      <c r="J18" s="49"/>
      <c r="K18" s="50"/>
      <c r="L18" s="37" t="s">
        <v>10</v>
      </c>
      <c r="M18" s="37" t="s">
        <v>11</v>
      </c>
      <c r="N18" s="37"/>
      <c r="O18" s="37"/>
      <c r="P18" s="51"/>
      <c r="Q18" s="49">
        <f>SUM(Q19:Q21)</f>
        <v>4166</v>
      </c>
      <c r="R18" s="51"/>
      <c r="S18" s="49">
        <f>SUM(S19:S21)</f>
        <v>42612</v>
      </c>
      <c r="T18" s="51"/>
      <c r="U18" s="49">
        <f>SUM(U19:U21)</f>
        <v>96521</v>
      </c>
      <c r="V18" s="51"/>
      <c r="W18" s="49">
        <f>SUM(W19:W21)</f>
        <v>37139</v>
      </c>
      <c r="X18" s="51"/>
      <c r="Y18" s="49">
        <f>SUM(Q18:W18)</f>
        <v>180438</v>
      </c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</row>
    <row r="19" spans="2:56" s="56" customFormat="1" ht="12" customHeight="1">
      <c r="B19" s="52"/>
      <c r="C19" s="53"/>
      <c r="D19" s="52"/>
      <c r="E19" s="53"/>
      <c r="F19" s="52"/>
      <c r="G19" s="53"/>
      <c r="H19" s="52"/>
      <c r="I19" s="53"/>
      <c r="J19" s="52"/>
      <c r="K19" s="53"/>
      <c r="L19" s="54" t="s">
        <v>66</v>
      </c>
      <c r="M19" s="54"/>
      <c r="N19" s="54" t="s">
        <v>67</v>
      </c>
      <c r="O19" s="54"/>
      <c r="P19" s="55"/>
      <c r="Q19" s="55">
        <v>88</v>
      </c>
      <c r="R19" s="55"/>
      <c r="S19" s="55">
        <v>4949</v>
      </c>
      <c r="T19" s="55"/>
      <c r="U19" s="55">
        <v>2828</v>
      </c>
      <c r="V19" s="55"/>
      <c r="W19" s="55">
        <v>2578</v>
      </c>
      <c r="X19" s="55"/>
      <c r="Y19" s="55">
        <f>SUM(Q19:W19)</f>
        <v>10443</v>
      </c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</row>
    <row r="20" spans="2:56" s="56" customFormat="1" ht="12" customHeight="1">
      <c r="B20" s="52"/>
      <c r="C20" s="53"/>
      <c r="D20" s="52"/>
      <c r="E20" s="53"/>
      <c r="F20" s="52"/>
      <c r="G20" s="53"/>
      <c r="H20" s="52"/>
      <c r="I20" s="53"/>
      <c r="J20" s="52"/>
      <c r="K20" s="53"/>
      <c r="L20" s="54" t="s">
        <v>68</v>
      </c>
      <c r="M20" s="54"/>
      <c r="N20" s="54" t="s">
        <v>69</v>
      </c>
      <c r="O20" s="54"/>
      <c r="P20" s="55"/>
      <c r="Q20" s="55">
        <v>0</v>
      </c>
      <c r="R20" s="55"/>
      <c r="S20" s="55">
        <v>195</v>
      </c>
      <c r="T20" s="55"/>
      <c r="U20" s="55">
        <v>0</v>
      </c>
      <c r="V20" s="55"/>
      <c r="W20" s="55">
        <v>0</v>
      </c>
      <c r="X20" s="55"/>
      <c r="Y20" s="55">
        <f>SUM(Q20:W20)</f>
        <v>195</v>
      </c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</row>
    <row r="21" spans="2:56" s="56" customFormat="1" ht="12" customHeight="1">
      <c r="B21" s="52"/>
      <c r="C21" s="53"/>
      <c r="D21" s="52"/>
      <c r="E21" s="53"/>
      <c r="F21" s="52"/>
      <c r="G21" s="53"/>
      <c r="H21" s="52"/>
      <c r="I21" s="53"/>
      <c r="J21" s="52"/>
      <c r="K21" s="53"/>
      <c r="L21" s="54" t="s">
        <v>70</v>
      </c>
      <c r="M21" s="54"/>
      <c r="N21" s="54" t="s">
        <v>71</v>
      </c>
      <c r="O21" s="54"/>
      <c r="P21" s="55"/>
      <c r="Q21" s="55">
        <v>4078</v>
      </c>
      <c r="R21" s="55"/>
      <c r="S21" s="55">
        <v>37468</v>
      </c>
      <c r="T21" s="55"/>
      <c r="U21" s="55">
        <v>93693</v>
      </c>
      <c r="V21" s="55"/>
      <c r="W21" s="55">
        <v>34561</v>
      </c>
      <c r="X21" s="55"/>
      <c r="Y21" s="55">
        <f>SUM(Q21:W21)</f>
        <v>169800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</row>
    <row r="22" spans="2:56" s="31" customFormat="1" ht="12" customHeight="1">
      <c r="B22" s="49">
        <f>SUM(D22:J22)</f>
        <v>55342</v>
      </c>
      <c r="C22" s="50"/>
      <c r="D22" s="49">
        <v>9934</v>
      </c>
      <c r="E22" s="50"/>
      <c r="F22" s="49">
        <v>25319</v>
      </c>
      <c r="G22" s="50"/>
      <c r="H22" s="49">
        <v>18684</v>
      </c>
      <c r="I22" s="50"/>
      <c r="J22" s="49">
        <v>1405</v>
      </c>
      <c r="K22" s="50"/>
      <c r="L22" s="37" t="s">
        <v>12</v>
      </c>
      <c r="M22" s="37" t="s">
        <v>13</v>
      </c>
      <c r="N22" s="54"/>
      <c r="O22" s="37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</row>
    <row r="23" spans="2:56" s="62" customFormat="1" ht="12" customHeight="1">
      <c r="B23" s="57">
        <f>SUM(D23:J23)</f>
        <v>125096</v>
      </c>
      <c r="C23" s="58"/>
      <c r="D23" s="57">
        <f>W18-D22</f>
        <v>27205</v>
      </c>
      <c r="E23" s="58"/>
      <c r="F23" s="57">
        <f>U18-F22</f>
        <v>71202</v>
      </c>
      <c r="G23" s="58"/>
      <c r="H23" s="57">
        <f>S18-H22</f>
        <v>23928</v>
      </c>
      <c r="I23" s="58"/>
      <c r="J23" s="57">
        <f>Q18-J22</f>
        <v>2761</v>
      </c>
      <c r="K23" s="58"/>
      <c r="L23" s="59" t="s">
        <v>176</v>
      </c>
      <c r="M23" s="59" t="s">
        <v>177</v>
      </c>
      <c r="N23" s="60"/>
      <c r="O23" s="59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</row>
    <row r="24" spans="2:56" s="31" customFormat="1" ht="12" customHeight="1">
      <c r="B24" s="49">
        <f>SUM(D24:J24)</f>
        <v>17085</v>
      </c>
      <c r="C24" s="50"/>
      <c r="D24" s="49">
        <v>5562</v>
      </c>
      <c r="E24" s="50"/>
      <c r="F24" s="49">
        <v>6272</v>
      </c>
      <c r="G24" s="50"/>
      <c r="H24" s="49">
        <v>4934</v>
      </c>
      <c r="I24" s="50"/>
      <c r="J24" s="49">
        <v>317</v>
      </c>
      <c r="K24" s="50"/>
      <c r="L24" s="37" t="s">
        <v>14</v>
      </c>
      <c r="M24" s="37" t="s">
        <v>15</v>
      </c>
      <c r="N24" s="37"/>
      <c r="O24" s="37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</row>
    <row r="25" spans="2:56" s="67" customFormat="1" ht="12" customHeight="1" thickBot="1">
      <c r="B25" s="63">
        <f>SUM(D25:J25)</f>
        <v>108011</v>
      </c>
      <c r="C25" s="64"/>
      <c r="D25" s="63">
        <f>D23-D24</f>
        <v>21643</v>
      </c>
      <c r="E25" s="64"/>
      <c r="F25" s="63">
        <f>F23-F24</f>
        <v>64930</v>
      </c>
      <c r="G25" s="64"/>
      <c r="H25" s="63">
        <f>H23-H24</f>
        <v>18994</v>
      </c>
      <c r="I25" s="64"/>
      <c r="J25" s="63">
        <f>J23-J24</f>
        <v>2444</v>
      </c>
      <c r="K25" s="64"/>
      <c r="L25" s="65" t="s">
        <v>178</v>
      </c>
      <c r="M25" s="65" t="s">
        <v>179</v>
      </c>
      <c r="N25" s="65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</row>
    <row r="26" spans="2:25" s="68" customFormat="1" ht="21" customHeight="1">
      <c r="B26" s="15" t="s">
        <v>24</v>
      </c>
      <c r="C26" s="15"/>
      <c r="D26" s="17"/>
      <c r="E26" s="18"/>
      <c r="F26" s="18"/>
      <c r="G26" s="18"/>
      <c r="H26" s="18"/>
      <c r="I26" s="18"/>
      <c r="J26" s="18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2:25" s="68" customFormat="1" ht="3.75" customHeight="1">
      <c r="B27" s="20"/>
      <c r="C27" s="20"/>
      <c r="D27" s="20"/>
      <c r="E27" s="20"/>
      <c r="F27" s="20"/>
      <c r="G27" s="20"/>
      <c r="H27" s="20"/>
      <c r="I27" s="20"/>
      <c r="J27" s="20"/>
      <c r="K27" s="21"/>
      <c r="L27" s="22"/>
      <c r="M27" s="23"/>
      <c r="N27" s="24"/>
      <c r="O27" s="24"/>
      <c r="P27" s="25"/>
      <c r="Q27" s="20"/>
      <c r="R27" s="20"/>
      <c r="S27" s="20"/>
      <c r="T27" s="20"/>
      <c r="U27" s="20"/>
      <c r="V27" s="20"/>
      <c r="W27" s="20"/>
      <c r="X27" s="20"/>
      <c r="Y27" s="20"/>
    </row>
    <row r="28" spans="2:25" s="31" customFormat="1" ht="12" customHeight="1">
      <c r="B28" s="26" t="s">
        <v>7</v>
      </c>
      <c r="C28" s="27"/>
      <c r="D28" s="27"/>
      <c r="E28" s="27"/>
      <c r="F28" s="27"/>
      <c r="G28" s="27"/>
      <c r="H28" s="27"/>
      <c r="I28" s="27"/>
      <c r="J28" s="27"/>
      <c r="K28" s="21"/>
      <c r="L28" s="28" t="s">
        <v>6</v>
      </c>
      <c r="M28" s="29"/>
      <c r="N28" s="30" t="s">
        <v>72</v>
      </c>
      <c r="O28" s="30"/>
      <c r="Q28" s="26" t="s">
        <v>16</v>
      </c>
      <c r="R28" s="27"/>
      <c r="S28" s="27"/>
      <c r="T28" s="27"/>
      <c r="U28" s="27"/>
      <c r="V28" s="27"/>
      <c r="W28" s="27"/>
      <c r="X28" s="27"/>
      <c r="Y28" s="26"/>
    </row>
    <row r="29" spans="2:15" s="31" customFormat="1" ht="2.25" customHeight="1">
      <c r="B29" s="32"/>
      <c r="C29" s="32"/>
      <c r="D29" s="32"/>
      <c r="E29" s="32"/>
      <c r="F29" s="32"/>
      <c r="G29" s="32"/>
      <c r="H29" s="32"/>
      <c r="I29" s="32"/>
      <c r="J29" s="32"/>
      <c r="K29" s="33"/>
      <c r="L29" s="27"/>
      <c r="M29" s="32"/>
      <c r="N29" s="27"/>
      <c r="O29" s="27"/>
    </row>
    <row r="30" spans="2:25" s="31" customFormat="1" ht="11.25">
      <c r="B30" s="34" t="s">
        <v>8</v>
      </c>
      <c r="C30" s="21"/>
      <c r="D30" s="35" t="s">
        <v>180</v>
      </c>
      <c r="E30" s="21"/>
      <c r="F30" s="35" t="s">
        <v>181</v>
      </c>
      <c r="G30" s="21"/>
      <c r="H30" s="35" t="s">
        <v>182</v>
      </c>
      <c r="I30" s="21"/>
      <c r="J30" s="35" t="s">
        <v>183</v>
      </c>
      <c r="K30" s="21"/>
      <c r="L30" s="34"/>
      <c r="M30" s="36"/>
      <c r="N30" s="34" t="s">
        <v>73</v>
      </c>
      <c r="O30" s="34"/>
      <c r="Q30" s="35" t="s">
        <v>183</v>
      </c>
      <c r="R30" s="21"/>
      <c r="S30" s="35" t="s">
        <v>182</v>
      </c>
      <c r="T30" s="21"/>
      <c r="U30" s="35" t="s">
        <v>181</v>
      </c>
      <c r="V30" s="21"/>
      <c r="W30" s="35" t="s">
        <v>180</v>
      </c>
      <c r="X30" s="21"/>
      <c r="Y30" s="34" t="s">
        <v>8</v>
      </c>
    </row>
    <row r="31" spans="2:25" s="37" customFormat="1" ht="2.25" customHeight="1">
      <c r="B31" s="36"/>
      <c r="C31" s="21"/>
      <c r="D31" s="21"/>
      <c r="E31" s="21"/>
      <c r="F31" s="21"/>
      <c r="G31" s="21"/>
      <c r="H31" s="21"/>
      <c r="I31" s="21"/>
      <c r="J31" s="21"/>
      <c r="K31" s="21"/>
      <c r="L31" s="34"/>
      <c r="M31" s="36"/>
      <c r="N31" s="34"/>
      <c r="O31" s="34"/>
      <c r="Q31" s="21"/>
      <c r="R31" s="21"/>
      <c r="S31" s="21"/>
      <c r="T31" s="21"/>
      <c r="U31" s="21"/>
      <c r="V31" s="21"/>
      <c r="W31" s="21"/>
      <c r="X31" s="21"/>
      <c r="Y31" s="36"/>
    </row>
    <row r="32" spans="2:25" s="37" customFormat="1" ht="11.25">
      <c r="B32" s="38" t="s">
        <v>9</v>
      </c>
      <c r="C32" s="21"/>
      <c r="D32" s="39" t="s">
        <v>9</v>
      </c>
      <c r="E32" s="40"/>
      <c r="F32" s="39" t="s">
        <v>187</v>
      </c>
      <c r="G32" s="21"/>
      <c r="H32" s="41" t="s">
        <v>190</v>
      </c>
      <c r="I32" s="21"/>
      <c r="J32" s="35" t="s">
        <v>193</v>
      </c>
      <c r="K32" s="21"/>
      <c r="L32" s="34"/>
      <c r="M32" s="36"/>
      <c r="N32" s="34"/>
      <c r="O32" s="34"/>
      <c r="Q32" s="35" t="s">
        <v>193</v>
      </c>
      <c r="R32" s="21"/>
      <c r="S32" s="41" t="s">
        <v>190</v>
      </c>
      <c r="T32" s="40"/>
      <c r="U32" s="39" t="s">
        <v>187</v>
      </c>
      <c r="V32" s="21"/>
      <c r="W32" s="39" t="s">
        <v>9</v>
      </c>
      <c r="X32" s="21"/>
      <c r="Y32" s="38" t="s">
        <v>9</v>
      </c>
    </row>
    <row r="33" spans="2:25" s="44" customFormat="1" ht="11.25">
      <c r="B33" s="42" t="s">
        <v>195</v>
      </c>
      <c r="C33" s="40"/>
      <c r="D33" s="39" t="s">
        <v>186</v>
      </c>
      <c r="E33" s="40"/>
      <c r="F33" s="39" t="s">
        <v>188</v>
      </c>
      <c r="G33" s="40"/>
      <c r="H33" s="41" t="s">
        <v>191</v>
      </c>
      <c r="I33" s="21"/>
      <c r="J33" s="39" t="s">
        <v>213</v>
      </c>
      <c r="K33" s="21"/>
      <c r="L33" s="30"/>
      <c r="M33" s="43"/>
      <c r="N33" s="30"/>
      <c r="O33" s="30"/>
      <c r="Q33" s="39" t="s">
        <v>213</v>
      </c>
      <c r="R33" s="40"/>
      <c r="S33" s="39" t="s">
        <v>191</v>
      </c>
      <c r="T33" s="40"/>
      <c r="U33" s="39" t="s">
        <v>188</v>
      </c>
      <c r="V33" s="40"/>
      <c r="W33" s="39" t="s">
        <v>186</v>
      </c>
      <c r="X33" s="21"/>
      <c r="Y33" s="42" t="s">
        <v>195</v>
      </c>
    </row>
    <row r="34" spans="2:25" s="44" customFormat="1" ht="11.25">
      <c r="B34" s="42" t="s">
        <v>194</v>
      </c>
      <c r="C34" s="40"/>
      <c r="D34" s="39" t="s">
        <v>184</v>
      </c>
      <c r="E34" s="40"/>
      <c r="F34" s="39" t="s">
        <v>189</v>
      </c>
      <c r="G34" s="40"/>
      <c r="H34" s="41" t="s">
        <v>185</v>
      </c>
      <c r="I34" s="21"/>
      <c r="J34" s="39" t="s">
        <v>192</v>
      </c>
      <c r="K34" s="21"/>
      <c r="L34" s="30"/>
      <c r="M34" s="43"/>
      <c r="N34" s="30"/>
      <c r="O34" s="30"/>
      <c r="Q34" s="39" t="s">
        <v>192</v>
      </c>
      <c r="R34" s="40"/>
      <c r="S34" s="39" t="s">
        <v>185</v>
      </c>
      <c r="T34" s="40"/>
      <c r="U34" s="39" t="s">
        <v>189</v>
      </c>
      <c r="V34" s="40"/>
      <c r="W34" s="39" t="s">
        <v>184</v>
      </c>
      <c r="X34" s="21"/>
      <c r="Y34" s="42" t="s">
        <v>194</v>
      </c>
    </row>
    <row r="35" spans="2:25" s="68" customFormat="1" ht="2.25" customHeight="1">
      <c r="B35" s="45"/>
      <c r="C35" s="46"/>
      <c r="D35" s="47"/>
      <c r="E35" s="46"/>
      <c r="F35" s="47"/>
      <c r="G35" s="46"/>
      <c r="H35" s="47"/>
      <c r="I35" s="46"/>
      <c r="J35" s="47"/>
      <c r="K35" s="46"/>
      <c r="L35" s="48"/>
      <c r="M35" s="48"/>
      <c r="N35" s="48"/>
      <c r="O35" s="48"/>
      <c r="P35" s="48"/>
      <c r="Q35" s="45"/>
      <c r="R35" s="46"/>
      <c r="S35" s="47"/>
      <c r="T35" s="46"/>
      <c r="U35" s="47"/>
      <c r="V35" s="46"/>
      <c r="W35" s="47"/>
      <c r="X35" s="46"/>
      <c r="Y35" s="47"/>
    </row>
    <row r="36" spans="2:25" s="68" customFormat="1" ht="12" customHeight="1">
      <c r="B36" s="49"/>
      <c r="C36" s="50"/>
      <c r="D36" s="49"/>
      <c r="E36" s="50"/>
      <c r="F36" s="49"/>
      <c r="G36" s="50"/>
      <c r="H36" s="49"/>
      <c r="I36" s="50"/>
      <c r="J36" s="49"/>
      <c r="K36" s="50"/>
      <c r="L36" s="69" t="s">
        <v>176</v>
      </c>
      <c r="M36" s="70" t="s">
        <v>177</v>
      </c>
      <c r="N36" s="71"/>
      <c r="O36" s="37"/>
      <c r="P36" s="51"/>
      <c r="Q36" s="51">
        <f>J23</f>
        <v>2761</v>
      </c>
      <c r="R36" s="51"/>
      <c r="S36" s="51">
        <f>H23</f>
        <v>23928</v>
      </c>
      <c r="T36" s="51"/>
      <c r="U36" s="51">
        <f>F23</f>
        <v>71202</v>
      </c>
      <c r="V36" s="51"/>
      <c r="W36" s="51">
        <f>D23</f>
        <v>27205</v>
      </c>
      <c r="X36" s="51"/>
      <c r="Y36" s="51">
        <f>SUM(Q36:W36)</f>
        <v>125096</v>
      </c>
    </row>
    <row r="37" spans="2:25" s="77" customFormat="1" ht="12" customHeight="1">
      <c r="B37" s="72"/>
      <c r="C37" s="73"/>
      <c r="D37" s="72"/>
      <c r="E37" s="74"/>
      <c r="F37" s="72"/>
      <c r="G37" s="74"/>
      <c r="H37" s="72"/>
      <c r="I37" s="74"/>
      <c r="J37" s="72"/>
      <c r="K37" s="74"/>
      <c r="L37" s="75" t="s">
        <v>178</v>
      </c>
      <c r="M37" s="76" t="s">
        <v>179</v>
      </c>
      <c r="N37" s="72"/>
      <c r="O37" s="72"/>
      <c r="P37" s="73"/>
      <c r="Q37" s="72">
        <f>J25</f>
        <v>2444</v>
      </c>
      <c r="R37" s="73"/>
      <c r="S37" s="72">
        <f>H25</f>
        <v>18994</v>
      </c>
      <c r="T37" s="73"/>
      <c r="U37" s="72">
        <f>F25</f>
        <v>64930</v>
      </c>
      <c r="V37" s="73"/>
      <c r="W37" s="72">
        <f>D25</f>
        <v>21643</v>
      </c>
      <c r="X37" s="73"/>
      <c r="Y37" s="72">
        <f>SUM(Q37:W37)</f>
        <v>108011</v>
      </c>
    </row>
    <row r="38" spans="2:25" s="68" customFormat="1" ht="12" customHeight="1">
      <c r="B38" s="78">
        <f>SUM(D38:J38)</f>
        <v>107835</v>
      </c>
      <c r="C38" s="51"/>
      <c r="D38" s="78">
        <f>D39+D40</f>
        <v>21595</v>
      </c>
      <c r="E38" s="50"/>
      <c r="F38" s="78">
        <f>F39+F40</f>
        <v>64822</v>
      </c>
      <c r="G38" s="50"/>
      <c r="H38" s="78">
        <f>H39+H40</f>
        <v>18989</v>
      </c>
      <c r="I38" s="50"/>
      <c r="J38" s="78">
        <f>J39+J40</f>
        <v>2429</v>
      </c>
      <c r="K38" s="50"/>
      <c r="L38" s="79" t="s">
        <v>17</v>
      </c>
      <c r="M38" s="79" t="s">
        <v>18</v>
      </c>
      <c r="N38" s="79"/>
      <c r="O38" s="37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2:25" s="68" customFormat="1" ht="12" customHeight="1">
      <c r="B39" s="80">
        <f>SUM(D39:J39)</f>
        <v>83317</v>
      </c>
      <c r="C39" s="81"/>
      <c r="D39" s="80">
        <v>16058</v>
      </c>
      <c r="E39" s="82"/>
      <c r="F39" s="80">
        <v>50843</v>
      </c>
      <c r="G39" s="82"/>
      <c r="H39" s="80">
        <v>14532</v>
      </c>
      <c r="I39" s="82"/>
      <c r="J39" s="80">
        <v>1884</v>
      </c>
      <c r="K39" s="82"/>
      <c r="L39" s="69" t="s">
        <v>76</v>
      </c>
      <c r="M39" s="69"/>
      <c r="N39" s="69" t="s">
        <v>77</v>
      </c>
      <c r="O39" s="37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2:25" s="68" customFormat="1" ht="12" customHeight="1">
      <c r="B40" s="49">
        <f>SUM(D40:J40)</f>
        <v>24518</v>
      </c>
      <c r="C40" s="51"/>
      <c r="D40" s="49">
        <f>D42+D43</f>
        <v>5537</v>
      </c>
      <c r="E40" s="50"/>
      <c r="F40" s="49">
        <f>F42+F43</f>
        <v>13979</v>
      </c>
      <c r="G40" s="50"/>
      <c r="H40" s="49">
        <f>H42+H43</f>
        <v>4457</v>
      </c>
      <c r="I40" s="50"/>
      <c r="J40" s="49">
        <f>J42+J43</f>
        <v>545</v>
      </c>
      <c r="K40" s="50"/>
      <c r="L40" s="79" t="s">
        <v>78</v>
      </c>
      <c r="M40" s="79"/>
      <c r="N40" s="79" t="s">
        <v>79</v>
      </c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2:25" s="86" customFormat="1" ht="12" customHeight="1">
      <c r="B41" s="83"/>
      <c r="C41" s="84"/>
      <c r="D41" s="83"/>
      <c r="E41" s="84"/>
      <c r="F41" s="83"/>
      <c r="G41" s="84"/>
      <c r="H41" s="83"/>
      <c r="I41" s="84"/>
      <c r="J41" s="83"/>
      <c r="K41" s="84"/>
      <c r="L41" s="79"/>
      <c r="M41" s="79"/>
      <c r="N41" s="85" t="s">
        <v>80</v>
      </c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2:25" s="90" customFormat="1" ht="12" customHeight="1">
      <c r="B42" s="87">
        <f>SUM(D42:J42)</f>
        <v>15866</v>
      </c>
      <c r="C42" s="87"/>
      <c r="D42" s="87">
        <v>1868</v>
      </c>
      <c r="E42" s="87"/>
      <c r="F42" s="87">
        <v>9416</v>
      </c>
      <c r="G42" s="87"/>
      <c r="H42" s="87">
        <v>4098</v>
      </c>
      <c r="I42" s="87"/>
      <c r="J42" s="87">
        <v>484</v>
      </c>
      <c r="K42" s="87"/>
      <c r="L42" s="88" t="s">
        <v>81</v>
      </c>
      <c r="M42" s="88" t="s">
        <v>82</v>
      </c>
      <c r="N42" s="54" t="s">
        <v>82</v>
      </c>
      <c r="O42" s="54"/>
      <c r="P42" s="89"/>
      <c r="Q42" s="87"/>
      <c r="R42" s="87"/>
      <c r="S42" s="87"/>
      <c r="T42" s="87"/>
      <c r="U42" s="87"/>
      <c r="V42" s="87"/>
      <c r="W42" s="87"/>
      <c r="X42" s="87"/>
      <c r="Y42" s="87"/>
    </row>
    <row r="43" spans="2:25" s="93" customFormat="1" ht="12" customHeight="1">
      <c r="B43" s="91">
        <f>SUM(D43:J43)</f>
        <v>8652</v>
      </c>
      <c r="C43" s="55"/>
      <c r="D43" s="91">
        <v>3669</v>
      </c>
      <c r="E43" s="53"/>
      <c r="F43" s="91">
        <v>4563</v>
      </c>
      <c r="G43" s="53"/>
      <c r="H43" s="91">
        <v>359</v>
      </c>
      <c r="I43" s="53"/>
      <c r="J43" s="91">
        <v>61</v>
      </c>
      <c r="K43" s="53"/>
      <c r="L43" s="92" t="s">
        <v>83</v>
      </c>
      <c r="M43" s="92"/>
      <c r="N43" s="92" t="s">
        <v>84</v>
      </c>
      <c r="O43" s="91"/>
      <c r="P43" s="55"/>
      <c r="Q43" s="91"/>
      <c r="R43" s="55"/>
      <c r="S43" s="91"/>
      <c r="T43" s="55"/>
      <c r="U43" s="91"/>
      <c r="V43" s="55"/>
      <c r="W43" s="91"/>
      <c r="X43" s="55"/>
      <c r="Y43" s="91"/>
    </row>
    <row r="44" spans="2:25" s="68" customFormat="1" ht="12" customHeight="1">
      <c r="B44" s="78">
        <f>SUM(D44:J44)</f>
        <v>176</v>
      </c>
      <c r="C44" s="51"/>
      <c r="D44" s="78">
        <v>48</v>
      </c>
      <c r="E44" s="50"/>
      <c r="F44" s="78">
        <v>108</v>
      </c>
      <c r="G44" s="50"/>
      <c r="H44" s="78">
        <v>5</v>
      </c>
      <c r="I44" s="50"/>
      <c r="J44" s="78">
        <v>15</v>
      </c>
      <c r="K44" s="50"/>
      <c r="L44" s="21" t="s">
        <v>88</v>
      </c>
      <c r="M44" s="21"/>
      <c r="N44" s="21" t="s">
        <v>89</v>
      </c>
      <c r="O44" s="78"/>
      <c r="P44" s="51"/>
      <c r="Q44" s="78"/>
      <c r="R44" s="51"/>
      <c r="S44" s="78"/>
      <c r="T44" s="51"/>
      <c r="U44" s="78"/>
      <c r="V44" s="51"/>
      <c r="W44" s="78"/>
      <c r="X44" s="51"/>
      <c r="Y44" s="78"/>
    </row>
    <row r="45" spans="2:25" s="68" customFormat="1" ht="12" customHeight="1">
      <c r="B45" s="78"/>
      <c r="C45" s="81"/>
      <c r="D45" s="78"/>
      <c r="E45" s="82"/>
      <c r="F45" s="78"/>
      <c r="G45" s="82"/>
      <c r="H45" s="78"/>
      <c r="I45" s="82"/>
      <c r="J45" s="78"/>
      <c r="K45" s="82"/>
      <c r="L45" s="21"/>
      <c r="M45" s="21"/>
      <c r="N45" s="21" t="s">
        <v>90</v>
      </c>
      <c r="O45" s="78"/>
      <c r="P45" s="81"/>
      <c r="Q45" s="78"/>
      <c r="R45" s="81"/>
      <c r="S45" s="78"/>
      <c r="T45" s="81"/>
      <c r="U45" s="78"/>
      <c r="V45" s="81"/>
      <c r="W45" s="78"/>
      <c r="X45" s="81"/>
      <c r="Y45" s="78"/>
    </row>
    <row r="46" spans="11:25" s="68" customFormat="1" ht="12" customHeight="1">
      <c r="K46" s="94"/>
      <c r="L46" s="79" t="s">
        <v>94</v>
      </c>
      <c r="M46" s="95"/>
      <c r="N46" s="79" t="s">
        <v>95</v>
      </c>
      <c r="O46" s="96"/>
      <c r="P46" s="96"/>
      <c r="Q46" s="94"/>
      <c r="R46" s="94"/>
      <c r="S46" s="94"/>
      <c r="T46" s="94"/>
      <c r="U46" s="94"/>
      <c r="V46" s="94"/>
      <c r="W46" s="94"/>
      <c r="X46" s="94"/>
      <c r="Y46" s="94"/>
    </row>
    <row r="47" spans="2:56" s="62" customFormat="1" ht="12" customHeight="1">
      <c r="B47" s="97">
        <f>SUM(D47:J47)</f>
        <v>17085</v>
      </c>
      <c r="C47" s="97"/>
      <c r="D47" s="97">
        <f>W36-D38-D44</f>
        <v>5562</v>
      </c>
      <c r="E47" s="97"/>
      <c r="F47" s="97">
        <f>U36-F38-F44</f>
        <v>6272</v>
      </c>
      <c r="G47" s="97"/>
      <c r="H47" s="97">
        <f>S36-H38-H44</f>
        <v>4934</v>
      </c>
      <c r="I47" s="97"/>
      <c r="J47" s="97">
        <f>Q36-J38-J44</f>
        <v>317</v>
      </c>
      <c r="K47" s="98"/>
      <c r="L47" s="99" t="s">
        <v>19</v>
      </c>
      <c r="M47" s="100" t="s">
        <v>20</v>
      </c>
      <c r="N47" s="101"/>
      <c r="O47" s="102"/>
      <c r="P47" s="102"/>
      <c r="Q47" s="98"/>
      <c r="R47" s="98"/>
      <c r="S47" s="98"/>
      <c r="T47" s="98"/>
      <c r="U47" s="98"/>
      <c r="V47" s="98"/>
      <c r="W47" s="98"/>
      <c r="X47" s="98"/>
      <c r="Y47" s="98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</row>
    <row r="48" spans="2:56" s="67" customFormat="1" ht="12" customHeight="1" thickBot="1">
      <c r="B48" s="159" t="s">
        <v>220</v>
      </c>
      <c r="C48" s="64"/>
      <c r="D48" s="159" t="s">
        <v>220</v>
      </c>
      <c r="E48" s="64"/>
      <c r="F48" s="159" t="s">
        <v>220</v>
      </c>
      <c r="G48" s="64"/>
      <c r="H48" s="159" t="s">
        <v>220</v>
      </c>
      <c r="I48" s="64"/>
      <c r="J48" s="159" t="s">
        <v>220</v>
      </c>
      <c r="K48" s="64"/>
      <c r="L48" s="65" t="s">
        <v>21</v>
      </c>
      <c r="M48" s="65" t="s">
        <v>22</v>
      </c>
      <c r="N48" s="65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</row>
    <row r="49" spans="2:25" s="68" customFormat="1" ht="21" customHeight="1">
      <c r="B49" s="15" t="s">
        <v>23</v>
      </c>
      <c r="C49" s="15"/>
      <c r="D49" s="17"/>
      <c r="E49" s="18"/>
      <c r="F49" s="18"/>
      <c r="G49" s="18"/>
      <c r="H49" s="18"/>
      <c r="I49" s="18"/>
      <c r="J49" s="18"/>
      <c r="K49" s="18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2:25" s="68" customFormat="1" ht="3.75" customHeight="1">
      <c r="B50" s="20"/>
      <c r="C50" s="20"/>
      <c r="D50" s="20"/>
      <c r="E50" s="20"/>
      <c r="F50" s="20"/>
      <c r="G50" s="20"/>
      <c r="H50" s="20"/>
      <c r="I50" s="20"/>
      <c r="J50" s="20"/>
      <c r="K50" s="21"/>
      <c r="L50" s="22"/>
      <c r="M50" s="23"/>
      <c r="N50" s="24"/>
      <c r="O50" s="24"/>
      <c r="P50" s="25"/>
      <c r="Q50" s="20"/>
      <c r="R50" s="20"/>
      <c r="S50" s="20"/>
      <c r="T50" s="20"/>
      <c r="U50" s="20"/>
      <c r="V50" s="20"/>
      <c r="W50" s="20"/>
      <c r="X50" s="20"/>
      <c r="Y50" s="20"/>
    </row>
    <row r="51" spans="2:25" s="31" customFormat="1" ht="12" customHeight="1">
      <c r="B51" s="26" t="s">
        <v>7</v>
      </c>
      <c r="C51" s="27"/>
      <c r="D51" s="27"/>
      <c r="E51" s="27"/>
      <c r="F51" s="27"/>
      <c r="G51" s="27"/>
      <c r="H51" s="27"/>
      <c r="I51" s="27"/>
      <c r="J51" s="27"/>
      <c r="K51" s="21"/>
      <c r="L51" s="28" t="s">
        <v>6</v>
      </c>
      <c r="M51" s="29"/>
      <c r="N51" s="30" t="s">
        <v>72</v>
      </c>
      <c r="O51" s="30"/>
      <c r="Q51" s="26" t="s">
        <v>16</v>
      </c>
      <c r="R51" s="27"/>
      <c r="S51" s="27"/>
      <c r="T51" s="27"/>
      <c r="U51" s="27"/>
      <c r="V51" s="27"/>
      <c r="W51" s="27"/>
      <c r="X51" s="27"/>
      <c r="Y51" s="26"/>
    </row>
    <row r="52" spans="2:15" s="31" customFormat="1" ht="2.25" customHeight="1">
      <c r="B52" s="32"/>
      <c r="C52" s="32"/>
      <c r="D52" s="32"/>
      <c r="E52" s="32"/>
      <c r="F52" s="32"/>
      <c r="G52" s="32"/>
      <c r="H52" s="32"/>
      <c r="I52" s="32"/>
      <c r="J52" s="32"/>
      <c r="K52" s="33"/>
      <c r="L52" s="27"/>
      <c r="M52" s="32"/>
      <c r="N52" s="27"/>
      <c r="O52" s="27"/>
    </row>
    <row r="53" spans="2:25" s="31" customFormat="1" ht="11.25">
      <c r="B53" s="34" t="s">
        <v>8</v>
      </c>
      <c r="C53" s="21"/>
      <c r="D53" s="35" t="s">
        <v>180</v>
      </c>
      <c r="E53" s="21"/>
      <c r="F53" s="35" t="s">
        <v>181</v>
      </c>
      <c r="G53" s="21"/>
      <c r="H53" s="35" t="s">
        <v>182</v>
      </c>
      <c r="I53" s="21"/>
      <c r="J53" s="35" t="s">
        <v>183</v>
      </c>
      <c r="K53" s="21"/>
      <c r="L53" s="34"/>
      <c r="M53" s="36"/>
      <c r="N53" s="34" t="s">
        <v>73</v>
      </c>
      <c r="O53" s="34"/>
      <c r="Q53" s="35" t="s">
        <v>183</v>
      </c>
      <c r="R53" s="21"/>
      <c r="S53" s="35" t="s">
        <v>182</v>
      </c>
      <c r="T53" s="21"/>
      <c r="U53" s="35" t="s">
        <v>181</v>
      </c>
      <c r="V53" s="21"/>
      <c r="W53" s="35" t="s">
        <v>180</v>
      </c>
      <c r="X53" s="21"/>
      <c r="Y53" s="34" t="s">
        <v>8</v>
      </c>
    </row>
    <row r="54" spans="2:25" s="37" customFormat="1" ht="2.25" customHeight="1">
      <c r="B54" s="36"/>
      <c r="C54" s="21"/>
      <c r="D54" s="21"/>
      <c r="E54" s="21"/>
      <c r="F54" s="21"/>
      <c r="G54" s="21"/>
      <c r="H54" s="21"/>
      <c r="I54" s="21"/>
      <c r="J54" s="21"/>
      <c r="K54" s="21"/>
      <c r="L54" s="34"/>
      <c r="M54" s="36"/>
      <c r="N54" s="34"/>
      <c r="O54" s="34"/>
      <c r="Q54" s="21"/>
      <c r="R54" s="21"/>
      <c r="S54" s="21"/>
      <c r="T54" s="21"/>
      <c r="U54" s="21"/>
      <c r="V54" s="21"/>
      <c r="W54" s="21"/>
      <c r="X54" s="21"/>
      <c r="Y54" s="36"/>
    </row>
    <row r="55" spans="2:25" s="37" customFormat="1" ht="11.25">
      <c r="B55" s="38" t="s">
        <v>9</v>
      </c>
      <c r="C55" s="21"/>
      <c r="D55" s="39" t="s">
        <v>9</v>
      </c>
      <c r="E55" s="40"/>
      <c r="F55" s="39" t="s">
        <v>187</v>
      </c>
      <c r="G55" s="21"/>
      <c r="H55" s="41" t="s">
        <v>190</v>
      </c>
      <c r="I55" s="21"/>
      <c r="J55" s="35" t="s">
        <v>193</v>
      </c>
      <c r="K55" s="21"/>
      <c r="L55" s="34"/>
      <c r="M55" s="36"/>
      <c r="N55" s="34"/>
      <c r="O55" s="34"/>
      <c r="Q55" s="35" t="s">
        <v>193</v>
      </c>
      <c r="R55" s="21"/>
      <c r="S55" s="41" t="s">
        <v>190</v>
      </c>
      <c r="T55" s="40"/>
      <c r="U55" s="39" t="s">
        <v>187</v>
      </c>
      <c r="V55" s="21"/>
      <c r="W55" s="39" t="s">
        <v>9</v>
      </c>
      <c r="X55" s="21"/>
      <c r="Y55" s="38" t="s">
        <v>9</v>
      </c>
    </row>
    <row r="56" spans="2:25" s="44" customFormat="1" ht="11.25">
      <c r="B56" s="42" t="s">
        <v>195</v>
      </c>
      <c r="C56" s="40"/>
      <c r="D56" s="39" t="s">
        <v>186</v>
      </c>
      <c r="E56" s="40"/>
      <c r="F56" s="39" t="s">
        <v>188</v>
      </c>
      <c r="G56" s="40"/>
      <c r="H56" s="41" t="s">
        <v>191</v>
      </c>
      <c r="I56" s="21"/>
      <c r="J56" s="39" t="s">
        <v>213</v>
      </c>
      <c r="K56" s="21"/>
      <c r="L56" s="30"/>
      <c r="M56" s="43"/>
      <c r="N56" s="30"/>
      <c r="O56" s="30"/>
      <c r="Q56" s="39" t="s">
        <v>213</v>
      </c>
      <c r="R56" s="40"/>
      <c r="S56" s="39" t="s">
        <v>191</v>
      </c>
      <c r="T56" s="40"/>
      <c r="U56" s="39" t="s">
        <v>188</v>
      </c>
      <c r="V56" s="40"/>
      <c r="W56" s="39" t="s">
        <v>186</v>
      </c>
      <c r="X56" s="21"/>
      <c r="Y56" s="42" t="s">
        <v>195</v>
      </c>
    </row>
    <row r="57" spans="2:25" s="44" customFormat="1" ht="11.25">
      <c r="B57" s="42" t="s">
        <v>194</v>
      </c>
      <c r="C57" s="40"/>
      <c r="D57" s="39" t="s">
        <v>184</v>
      </c>
      <c r="E57" s="40"/>
      <c r="F57" s="39" t="s">
        <v>189</v>
      </c>
      <c r="G57" s="40"/>
      <c r="H57" s="41" t="s">
        <v>185</v>
      </c>
      <c r="I57" s="21"/>
      <c r="J57" s="39" t="s">
        <v>192</v>
      </c>
      <c r="K57" s="21"/>
      <c r="L57" s="30"/>
      <c r="M57" s="43"/>
      <c r="N57" s="30"/>
      <c r="O57" s="30"/>
      <c r="Q57" s="39" t="s">
        <v>192</v>
      </c>
      <c r="R57" s="40"/>
      <c r="S57" s="39" t="s">
        <v>185</v>
      </c>
      <c r="T57" s="40"/>
      <c r="U57" s="39" t="s">
        <v>189</v>
      </c>
      <c r="V57" s="40"/>
      <c r="W57" s="39" t="s">
        <v>184</v>
      </c>
      <c r="X57" s="21"/>
      <c r="Y57" s="42" t="s">
        <v>194</v>
      </c>
    </row>
    <row r="58" spans="2:25" s="68" customFormat="1" ht="2.25" customHeight="1">
      <c r="B58" s="45"/>
      <c r="C58" s="46"/>
      <c r="D58" s="47"/>
      <c r="E58" s="46"/>
      <c r="F58" s="47"/>
      <c r="G58" s="46"/>
      <c r="H58" s="47"/>
      <c r="I58" s="46"/>
      <c r="J58" s="47"/>
      <c r="K58" s="46"/>
      <c r="L58" s="48"/>
      <c r="M58" s="48"/>
      <c r="N58" s="48"/>
      <c r="O58" s="48"/>
      <c r="P58" s="48"/>
      <c r="Q58" s="45"/>
      <c r="R58" s="46"/>
      <c r="S58" s="47"/>
      <c r="T58" s="46"/>
      <c r="U58" s="47"/>
      <c r="V58" s="46"/>
      <c r="W58" s="47"/>
      <c r="X58" s="46"/>
      <c r="Y58" s="47"/>
    </row>
    <row r="59" spans="2:56" s="31" customFormat="1" ht="12" customHeight="1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4" t="s">
        <v>19</v>
      </c>
      <c r="M59" s="105" t="s">
        <v>20</v>
      </c>
      <c r="N59" s="106"/>
      <c r="O59" s="107"/>
      <c r="P59" s="108"/>
      <c r="Q59" s="103">
        <f>J47</f>
        <v>317</v>
      </c>
      <c r="R59" s="103"/>
      <c r="S59" s="103">
        <f>H47</f>
        <v>4934</v>
      </c>
      <c r="T59" s="103"/>
      <c r="U59" s="103">
        <f>F47</f>
        <v>6272</v>
      </c>
      <c r="V59" s="103"/>
      <c r="W59" s="103">
        <f>D47</f>
        <v>5562</v>
      </c>
      <c r="X59" s="103"/>
      <c r="Y59" s="103">
        <f>SUM(Q59:W59)</f>
        <v>17085</v>
      </c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</row>
    <row r="60" spans="2:25" s="77" customFormat="1" ht="12" customHeight="1">
      <c r="B60" s="72"/>
      <c r="C60" s="73"/>
      <c r="D60" s="72"/>
      <c r="E60" s="74"/>
      <c r="F60" s="72"/>
      <c r="G60" s="74"/>
      <c r="H60" s="72"/>
      <c r="I60" s="74"/>
      <c r="J60" s="72"/>
      <c r="K60" s="74"/>
      <c r="L60" s="76" t="s">
        <v>21</v>
      </c>
      <c r="M60" s="76" t="s">
        <v>22</v>
      </c>
      <c r="N60" s="109"/>
      <c r="O60" s="72"/>
      <c r="P60" s="73"/>
      <c r="Q60" s="72" t="str">
        <f>J48</f>
        <v>0</v>
      </c>
      <c r="R60" s="73"/>
      <c r="S60" s="72" t="str">
        <f>H48</f>
        <v>0</v>
      </c>
      <c r="T60" s="73"/>
      <c r="U60" s="72" t="str">
        <f>F48</f>
        <v>0</v>
      </c>
      <c r="V60" s="73"/>
      <c r="W60" s="72" t="str">
        <f>D48</f>
        <v>0</v>
      </c>
      <c r="X60" s="73"/>
      <c r="Y60" s="72">
        <f>SUM(Q60:W60)</f>
        <v>0</v>
      </c>
    </row>
    <row r="61" spans="2:25" s="44" customFormat="1" ht="12" customHeight="1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79" t="s">
        <v>85</v>
      </c>
      <c r="M61" s="79" t="s">
        <v>97</v>
      </c>
      <c r="N61" s="79"/>
      <c r="O61" s="107"/>
      <c r="P61" s="108"/>
      <c r="Q61" s="103">
        <f>Q63+Q71</f>
        <v>0</v>
      </c>
      <c r="R61" s="103"/>
      <c r="S61" s="103">
        <f>S63+S71</f>
        <v>21959</v>
      </c>
      <c r="T61" s="103"/>
      <c r="U61" s="103">
        <f>U63+U71</f>
        <v>54685</v>
      </c>
      <c r="V61" s="103"/>
      <c r="W61" s="103">
        <f>W63+W71</f>
        <v>45361</v>
      </c>
      <c r="X61" s="103"/>
      <c r="Y61" s="103">
        <f>SUM(Q61:W61)</f>
        <v>122005</v>
      </c>
    </row>
    <row r="62" spans="2:25" s="44" customFormat="1" ht="12" customHeight="1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79"/>
      <c r="M62" s="110" t="s">
        <v>98</v>
      </c>
      <c r="N62" s="79"/>
      <c r="O62" s="107"/>
      <c r="P62" s="108"/>
      <c r="Q62" s="103"/>
      <c r="R62" s="103"/>
      <c r="S62" s="103"/>
      <c r="T62" s="103"/>
      <c r="U62" s="103"/>
      <c r="V62" s="103"/>
      <c r="W62" s="103"/>
      <c r="X62" s="103"/>
      <c r="Y62" s="103"/>
    </row>
    <row r="63" spans="2:25" s="48" customFormat="1" ht="12" customHeight="1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4" t="s">
        <v>86</v>
      </c>
      <c r="M63" s="105"/>
      <c r="N63" s="111" t="s">
        <v>87</v>
      </c>
      <c r="O63" s="107"/>
      <c r="P63" s="154"/>
      <c r="Q63" s="103">
        <f>Q64+Q66+Q68</f>
        <v>0</v>
      </c>
      <c r="R63" s="103"/>
      <c r="S63" s="103">
        <f>S64+S66+S68</f>
        <v>11069</v>
      </c>
      <c r="T63" s="103"/>
      <c r="U63" s="103">
        <f>U64+U66+U68</f>
        <v>54327</v>
      </c>
      <c r="V63" s="103"/>
      <c r="W63" s="103">
        <f>W64+W66+W68</f>
        <v>44940</v>
      </c>
      <c r="X63" s="103"/>
      <c r="Y63" s="103">
        <f>SUM(Q63:W63)</f>
        <v>110336</v>
      </c>
    </row>
    <row r="64" spans="2:25" s="116" customFormat="1" ht="12" customHeight="1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112" t="s">
        <v>199</v>
      </c>
      <c r="M64" s="113"/>
      <c r="N64" s="114" t="s">
        <v>200</v>
      </c>
      <c r="O64" s="115"/>
      <c r="P64" s="89"/>
      <c r="Q64" s="87">
        <v>0</v>
      </c>
      <c r="R64" s="87"/>
      <c r="S64" s="87">
        <v>6137</v>
      </c>
      <c r="T64" s="87"/>
      <c r="U64" s="87">
        <v>23239</v>
      </c>
      <c r="V64" s="87"/>
      <c r="W64" s="87">
        <v>31885</v>
      </c>
      <c r="X64" s="87"/>
      <c r="Y64" s="87">
        <f>SUM(Q64:W64)</f>
        <v>61261</v>
      </c>
    </row>
    <row r="65" spans="2:25" s="116" customFormat="1" ht="12" customHeight="1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112"/>
      <c r="M65" s="113"/>
      <c r="N65" s="114" t="s">
        <v>201</v>
      </c>
      <c r="O65" s="115"/>
      <c r="P65" s="89"/>
      <c r="Q65" s="87"/>
      <c r="R65" s="87"/>
      <c r="S65" s="87"/>
      <c r="T65" s="87"/>
      <c r="U65" s="87"/>
      <c r="V65" s="87"/>
      <c r="W65" s="87"/>
      <c r="X65" s="87"/>
      <c r="Y65" s="87"/>
    </row>
    <row r="66" spans="2:25" s="116" customFormat="1" ht="12" customHeight="1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112" t="s">
        <v>202</v>
      </c>
      <c r="M66" s="113"/>
      <c r="N66" s="114" t="s">
        <v>203</v>
      </c>
      <c r="O66" s="115"/>
      <c r="P66" s="89"/>
      <c r="Q66" s="87">
        <v>0</v>
      </c>
      <c r="R66" s="87"/>
      <c r="S66" s="87">
        <v>73</v>
      </c>
      <c r="T66" s="87"/>
      <c r="U66" s="87">
        <v>41</v>
      </c>
      <c r="V66" s="87"/>
      <c r="W66" s="87">
        <v>31</v>
      </c>
      <c r="X66" s="87"/>
      <c r="Y66" s="87">
        <f>SUM(Q66:W66)</f>
        <v>145</v>
      </c>
    </row>
    <row r="67" spans="2:25" s="116" customFormat="1" ht="12" customHeight="1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112"/>
      <c r="M67" s="113"/>
      <c r="N67" s="114" t="s">
        <v>204</v>
      </c>
      <c r="O67" s="115"/>
      <c r="P67" s="89"/>
      <c r="Q67" s="87"/>
      <c r="R67" s="87"/>
      <c r="S67" s="87"/>
      <c r="T67" s="87"/>
      <c r="U67" s="87"/>
      <c r="V67" s="87"/>
      <c r="W67" s="87"/>
      <c r="X67" s="87"/>
      <c r="Y67" s="87"/>
    </row>
    <row r="68" spans="2:25" s="116" customFormat="1" ht="12" customHeight="1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112" t="s">
        <v>205</v>
      </c>
      <c r="M68" s="113"/>
      <c r="N68" s="114" t="s">
        <v>206</v>
      </c>
      <c r="O68" s="115"/>
      <c r="P68" s="89"/>
      <c r="Q68" s="87">
        <v>0</v>
      </c>
      <c r="R68" s="87"/>
      <c r="S68" s="87">
        <v>4859</v>
      </c>
      <c r="T68" s="87"/>
      <c r="U68" s="87">
        <v>31047</v>
      </c>
      <c r="V68" s="87"/>
      <c r="W68" s="87">
        <v>13024</v>
      </c>
      <c r="X68" s="87"/>
      <c r="Y68" s="87">
        <f>SUM(Q68:W68)</f>
        <v>48930</v>
      </c>
    </row>
    <row r="69" spans="2:25" s="116" customFormat="1" ht="12" customHeight="1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112"/>
      <c r="M69" s="113"/>
      <c r="N69" s="114" t="s">
        <v>207</v>
      </c>
      <c r="O69" s="115"/>
      <c r="P69" s="89"/>
      <c r="Q69" s="87"/>
      <c r="R69" s="87"/>
      <c r="S69" s="87"/>
      <c r="T69" s="87"/>
      <c r="U69" s="87"/>
      <c r="V69" s="87"/>
      <c r="W69" s="87"/>
      <c r="X69" s="87"/>
      <c r="Y69" s="87"/>
    </row>
    <row r="70" spans="2:25" s="116" customFormat="1" ht="12" customHeight="1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112"/>
      <c r="M70" s="113"/>
      <c r="N70" s="114" t="s">
        <v>208</v>
      </c>
      <c r="O70" s="115"/>
      <c r="P70" s="89"/>
      <c r="Q70" s="87"/>
      <c r="R70" s="87"/>
      <c r="S70" s="87"/>
      <c r="T70" s="87"/>
      <c r="U70" s="87"/>
      <c r="V70" s="87"/>
      <c r="W70" s="87"/>
      <c r="X70" s="87"/>
      <c r="Y70" s="87"/>
    </row>
    <row r="71" spans="2:25" s="68" customFormat="1" ht="12" customHeight="1">
      <c r="B71" s="117"/>
      <c r="C71" s="51"/>
      <c r="D71" s="117"/>
      <c r="E71" s="50"/>
      <c r="F71" s="117"/>
      <c r="G71" s="50"/>
      <c r="H71" s="117"/>
      <c r="I71" s="50"/>
      <c r="J71" s="117"/>
      <c r="K71" s="50"/>
      <c r="L71" s="118" t="s">
        <v>88</v>
      </c>
      <c r="M71" s="118"/>
      <c r="N71" s="118" t="s">
        <v>99</v>
      </c>
      <c r="O71" s="117"/>
      <c r="P71" s="51"/>
      <c r="Q71" s="117">
        <v>0</v>
      </c>
      <c r="R71" s="51"/>
      <c r="S71" s="117">
        <v>10890</v>
      </c>
      <c r="T71" s="51"/>
      <c r="U71" s="117">
        <v>358</v>
      </c>
      <c r="V71" s="51"/>
      <c r="W71" s="117">
        <v>421</v>
      </c>
      <c r="X71" s="51"/>
      <c r="Y71" s="117">
        <f>SUM(Q71:W71)</f>
        <v>11669</v>
      </c>
    </row>
    <row r="72" spans="2:25" s="68" customFormat="1" ht="12" customHeight="1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79" t="s">
        <v>91</v>
      </c>
      <c r="M72" s="79" t="s">
        <v>92</v>
      </c>
      <c r="N72" s="79"/>
      <c r="O72" s="107"/>
      <c r="P72" s="108"/>
      <c r="Q72" s="103">
        <f>Q73+Q74</f>
        <v>-3842</v>
      </c>
      <c r="R72" s="103"/>
      <c r="S72" s="103">
        <f>S73+S74</f>
        <v>-1501</v>
      </c>
      <c r="T72" s="103"/>
      <c r="U72" s="103">
        <f>U73+U74</f>
        <v>-3580</v>
      </c>
      <c r="V72" s="103"/>
      <c r="W72" s="103">
        <f>W73+W74</f>
        <v>-2392</v>
      </c>
      <c r="X72" s="103"/>
      <c r="Y72" s="103">
        <f>SUM(Q72:W72)</f>
        <v>-11315</v>
      </c>
    </row>
    <row r="73" spans="2:56" s="56" customFormat="1" ht="12" customHeight="1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112" t="s">
        <v>75</v>
      </c>
      <c r="M73" s="113"/>
      <c r="N73" s="114" t="s">
        <v>93</v>
      </c>
      <c r="O73" s="115"/>
      <c r="P73" s="89"/>
      <c r="Q73" s="87">
        <v>0</v>
      </c>
      <c r="R73" s="87"/>
      <c r="S73" s="87">
        <v>-1351</v>
      </c>
      <c r="T73" s="87"/>
      <c r="U73" s="87">
        <v>-1903</v>
      </c>
      <c r="V73" s="87"/>
      <c r="W73" s="87">
        <v>-1485</v>
      </c>
      <c r="X73" s="87"/>
      <c r="Y73" s="87">
        <f>SUM(Q73:W73)</f>
        <v>-4739</v>
      </c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</row>
    <row r="74" spans="2:25" s="93" customFormat="1" ht="12" customHeight="1">
      <c r="B74" s="91"/>
      <c r="C74" s="55"/>
      <c r="D74" s="91"/>
      <c r="E74" s="53"/>
      <c r="F74" s="91"/>
      <c r="G74" s="53"/>
      <c r="H74" s="91"/>
      <c r="I74" s="53"/>
      <c r="J74" s="91"/>
      <c r="K74" s="53"/>
      <c r="L74" s="92" t="s">
        <v>94</v>
      </c>
      <c r="M74" s="92"/>
      <c r="N74" s="92" t="s">
        <v>95</v>
      </c>
      <c r="O74" s="91"/>
      <c r="P74" s="55"/>
      <c r="Q74" s="91">
        <v>-3842</v>
      </c>
      <c r="R74" s="55"/>
      <c r="S74" s="91">
        <v>-150</v>
      </c>
      <c r="T74" s="55"/>
      <c r="U74" s="91">
        <v>-1677</v>
      </c>
      <c r="V74" s="55"/>
      <c r="W74" s="91">
        <v>-907</v>
      </c>
      <c r="X74" s="55"/>
      <c r="Y74" s="91">
        <f>SUM(Q74:W74)</f>
        <v>-6576</v>
      </c>
    </row>
    <row r="75" spans="2:25" s="68" customFormat="1" ht="12" customHeight="1">
      <c r="B75" s="103">
        <f>B76+B77+B78+B80+B82</f>
        <v>16963</v>
      </c>
      <c r="C75" s="103"/>
      <c r="D75" s="103">
        <f>D76+D77+D78+D80+D82</f>
        <v>14374</v>
      </c>
      <c r="E75" s="103"/>
      <c r="F75" s="103">
        <f>F76+F77+F78+F80+F82</f>
        <v>2629</v>
      </c>
      <c r="G75" s="103"/>
      <c r="H75" s="103">
        <f>H76+H77+H78+H80+H82</f>
        <v>1153</v>
      </c>
      <c r="I75" s="103"/>
      <c r="J75" s="103">
        <f>J76+J77+J78+J80+J82</f>
        <v>3</v>
      </c>
      <c r="K75" s="103"/>
      <c r="L75" s="79" t="s">
        <v>32</v>
      </c>
      <c r="M75" s="79" t="s">
        <v>33</v>
      </c>
      <c r="N75" s="79"/>
      <c r="O75" s="107"/>
      <c r="P75" s="108"/>
      <c r="Q75" s="103">
        <f>Q76+Q77+Q78+Q80+Q82</f>
        <v>2602</v>
      </c>
      <c r="R75" s="103"/>
      <c r="S75" s="103">
        <f>S76+S77+S78+S80+S82</f>
        <v>950</v>
      </c>
      <c r="T75" s="103"/>
      <c r="U75" s="103">
        <f>U76+U77+U78+U80+U82</f>
        <v>1119</v>
      </c>
      <c r="V75" s="103"/>
      <c r="W75" s="103">
        <f>W76+W77+W78+W80+W82</f>
        <v>6911</v>
      </c>
      <c r="X75" s="103"/>
      <c r="Y75" s="103">
        <f>Y76+Y77+Y78+Y80+Y82</f>
        <v>10386</v>
      </c>
    </row>
    <row r="76" spans="2:25" s="93" customFormat="1" ht="12" customHeight="1">
      <c r="B76" s="55">
        <v>16940</v>
      </c>
      <c r="C76" s="87"/>
      <c r="D76" s="87">
        <v>14370</v>
      </c>
      <c r="E76" s="87"/>
      <c r="F76" s="87">
        <v>2629</v>
      </c>
      <c r="G76" s="87"/>
      <c r="H76" s="87">
        <v>1134</v>
      </c>
      <c r="I76" s="87"/>
      <c r="J76" s="87">
        <v>3</v>
      </c>
      <c r="K76" s="87"/>
      <c r="L76" s="112" t="s">
        <v>100</v>
      </c>
      <c r="M76" s="113"/>
      <c r="N76" s="114" t="s">
        <v>101</v>
      </c>
      <c r="O76" s="115"/>
      <c r="P76" s="89"/>
      <c r="Q76" s="87">
        <v>2601</v>
      </c>
      <c r="R76" s="87"/>
      <c r="S76" s="87">
        <v>860</v>
      </c>
      <c r="T76" s="87"/>
      <c r="U76" s="87">
        <v>1065</v>
      </c>
      <c r="V76" s="87"/>
      <c r="W76" s="87">
        <v>1740</v>
      </c>
      <c r="X76" s="87"/>
      <c r="Y76" s="55">
        <v>5070</v>
      </c>
    </row>
    <row r="77" spans="2:25" s="93" customFormat="1" ht="12" customHeight="1">
      <c r="B77" s="87">
        <f>SUM(D77:J77)</f>
        <v>0</v>
      </c>
      <c r="C77" s="87"/>
      <c r="D77" s="87">
        <v>0</v>
      </c>
      <c r="E77" s="87"/>
      <c r="F77" s="87">
        <v>0</v>
      </c>
      <c r="G77" s="87"/>
      <c r="H77" s="87">
        <v>0</v>
      </c>
      <c r="I77" s="87"/>
      <c r="J77" s="87">
        <v>0</v>
      </c>
      <c r="K77" s="87"/>
      <c r="L77" s="112" t="s">
        <v>102</v>
      </c>
      <c r="M77" s="113"/>
      <c r="N77" s="114" t="s">
        <v>103</v>
      </c>
      <c r="O77" s="115"/>
      <c r="P77" s="89"/>
      <c r="Q77" s="87">
        <v>1</v>
      </c>
      <c r="R77" s="87"/>
      <c r="S77" s="87">
        <v>83</v>
      </c>
      <c r="T77" s="87"/>
      <c r="U77" s="87">
        <v>47</v>
      </c>
      <c r="V77" s="87"/>
      <c r="W77" s="87">
        <v>4709</v>
      </c>
      <c r="X77" s="87"/>
      <c r="Y77" s="87">
        <f>SUM(Q77:W77)</f>
        <v>4840</v>
      </c>
    </row>
    <row r="78" spans="2:25" s="93" customFormat="1" ht="12" customHeight="1">
      <c r="B78" s="87">
        <f>SUM(D78:J78)</f>
        <v>0</v>
      </c>
      <c r="C78" s="87"/>
      <c r="D78" s="87">
        <v>0</v>
      </c>
      <c r="E78" s="87"/>
      <c r="F78" s="87">
        <v>0</v>
      </c>
      <c r="G78" s="87"/>
      <c r="H78" s="87">
        <v>0</v>
      </c>
      <c r="I78" s="87"/>
      <c r="J78" s="87">
        <v>0</v>
      </c>
      <c r="K78" s="87"/>
      <c r="L78" s="112" t="s">
        <v>104</v>
      </c>
      <c r="M78" s="114"/>
      <c r="N78" s="114" t="s">
        <v>105</v>
      </c>
      <c r="O78" s="115"/>
      <c r="P78" s="89"/>
      <c r="Q78" s="87">
        <v>0</v>
      </c>
      <c r="R78" s="87"/>
      <c r="S78" s="87">
        <v>0</v>
      </c>
      <c r="T78" s="87"/>
      <c r="U78" s="87">
        <v>0</v>
      </c>
      <c r="V78" s="87"/>
      <c r="W78" s="87">
        <v>0</v>
      </c>
      <c r="X78" s="87"/>
      <c r="Y78" s="87">
        <f>SUM(Q78:W78)</f>
        <v>0</v>
      </c>
    </row>
    <row r="79" spans="2:25" s="93" customFormat="1" ht="12" customHeight="1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119"/>
      <c r="M79" s="120"/>
      <c r="N79" s="120" t="s">
        <v>106</v>
      </c>
      <c r="O79" s="115"/>
      <c r="P79" s="89"/>
      <c r="Q79" s="87"/>
      <c r="R79" s="87"/>
      <c r="S79" s="87"/>
      <c r="T79" s="87"/>
      <c r="U79" s="87"/>
      <c r="V79" s="87"/>
      <c r="W79" s="87"/>
      <c r="X79" s="87"/>
      <c r="Y79" s="87"/>
    </row>
    <row r="80" spans="2:25" s="93" customFormat="1" ht="12" customHeight="1">
      <c r="B80" s="87">
        <f>SUM(D80:J80)</f>
        <v>0</v>
      </c>
      <c r="C80" s="87"/>
      <c r="D80" s="87">
        <v>0</v>
      </c>
      <c r="E80" s="87"/>
      <c r="F80" s="87">
        <v>0</v>
      </c>
      <c r="G80" s="87"/>
      <c r="H80" s="87">
        <v>0</v>
      </c>
      <c r="I80" s="87"/>
      <c r="J80" s="87">
        <v>0</v>
      </c>
      <c r="K80" s="87"/>
      <c r="L80" s="112" t="s">
        <v>107</v>
      </c>
      <c r="M80" s="114"/>
      <c r="N80" s="114" t="s">
        <v>108</v>
      </c>
      <c r="O80" s="115"/>
      <c r="P80" s="89"/>
      <c r="Q80" s="87">
        <v>0</v>
      </c>
      <c r="R80" s="87"/>
      <c r="S80" s="87">
        <v>0</v>
      </c>
      <c r="T80" s="87"/>
      <c r="U80" s="87">
        <v>0</v>
      </c>
      <c r="V80" s="87"/>
      <c r="W80" s="87">
        <v>0</v>
      </c>
      <c r="X80" s="87"/>
      <c r="Y80" s="87">
        <f>SUM(Q80:W80)</f>
        <v>0</v>
      </c>
    </row>
    <row r="81" spans="2:25" s="93" customFormat="1" ht="12" customHeight="1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119"/>
      <c r="M81" s="120"/>
      <c r="N81" s="120" t="s">
        <v>109</v>
      </c>
      <c r="O81" s="115"/>
      <c r="P81" s="89"/>
      <c r="Q81" s="87"/>
      <c r="R81" s="87"/>
      <c r="S81" s="87"/>
      <c r="T81" s="87"/>
      <c r="U81" s="87"/>
      <c r="V81" s="87"/>
      <c r="W81" s="87"/>
      <c r="X81" s="87"/>
      <c r="Y81" s="87"/>
    </row>
    <row r="82" spans="2:25" s="93" customFormat="1" ht="12" customHeight="1">
      <c r="B82" s="87">
        <f>SUM(D82:J82)</f>
        <v>23</v>
      </c>
      <c r="C82" s="87"/>
      <c r="D82" s="87">
        <v>4</v>
      </c>
      <c r="E82" s="87"/>
      <c r="F82" s="87">
        <v>0</v>
      </c>
      <c r="G82" s="87"/>
      <c r="H82" s="87">
        <v>19</v>
      </c>
      <c r="I82" s="87"/>
      <c r="J82" s="87">
        <v>0</v>
      </c>
      <c r="K82" s="87"/>
      <c r="L82" s="112" t="s">
        <v>110</v>
      </c>
      <c r="M82" s="114"/>
      <c r="N82" s="114" t="s">
        <v>111</v>
      </c>
      <c r="O82" s="115"/>
      <c r="P82" s="89"/>
      <c r="Q82" s="87">
        <v>0</v>
      </c>
      <c r="R82" s="87"/>
      <c r="S82" s="87">
        <v>7</v>
      </c>
      <c r="T82" s="87"/>
      <c r="U82" s="87">
        <v>7</v>
      </c>
      <c r="V82" s="87"/>
      <c r="W82" s="87">
        <v>462</v>
      </c>
      <c r="X82" s="87"/>
      <c r="Y82" s="87">
        <f>SUM(Q82:W82)</f>
        <v>476</v>
      </c>
    </row>
    <row r="83" spans="2:25" s="124" customFormat="1" ht="12" customHeight="1">
      <c r="B83" s="61">
        <f>SUM(D83:J83)</f>
        <v>121198</v>
      </c>
      <c r="C83" s="98"/>
      <c r="D83" s="98">
        <f>W59+W61+W72+W75-D75</f>
        <v>41068</v>
      </c>
      <c r="E83" s="98"/>
      <c r="F83" s="98">
        <f>U59+U61+U72+U75-F75</f>
        <v>55867</v>
      </c>
      <c r="G83" s="98"/>
      <c r="H83" s="98">
        <f>S59+S61+S72+S75-H75</f>
        <v>25189</v>
      </c>
      <c r="I83" s="98"/>
      <c r="J83" s="98">
        <f>Q59+Q61+Q72+Q75-J75</f>
        <v>-926</v>
      </c>
      <c r="K83" s="98"/>
      <c r="L83" s="121" t="s">
        <v>214</v>
      </c>
      <c r="M83" s="121" t="s">
        <v>196</v>
      </c>
      <c r="N83" s="122"/>
      <c r="O83" s="123"/>
      <c r="P83" s="102"/>
      <c r="Q83" s="98"/>
      <c r="R83" s="98"/>
      <c r="S83" s="98"/>
      <c r="T83" s="98"/>
      <c r="U83" s="98"/>
      <c r="V83" s="98"/>
      <c r="W83" s="98"/>
      <c r="X83" s="98"/>
      <c r="Y83" s="98"/>
    </row>
    <row r="84" spans="2:56" s="67" customFormat="1" ht="12" customHeight="1" thickBot="1">
      <c r="B84" s="63">
        <f>SUM(D84:J84)</f>
        <v>104113</v>
      </c>
      <c r="C84" s="64"/>
      <c r="D84" s="63">
        <f>W60+W61+W72+W75-D75</f>
        <v>35506</v>
      </c>
      <c r="E84" s="64"/>
      <c r="F84" s="63">
        <f>U60+U61+U72+U75-F75</f>
        <v>49595</v>
      </c>
      <c r="G84" s="64"/>
      <c r="H84" s="63">
        <f>S60+S61+S72+S75-H75</f>
        <v>20255</v>
      </c>
      <c r="I84" s="64"/>
      <c r="J84" s="63">
        <f>Q60+Q61+Q72+Q75-J75</f>
        <v>-1243</v>
      </c>
      <c r="K84" s="64"/>
      <c r="L84" s="65" t="s">
        <v>198</v>
      </c>
      <c r="M84" s="65" t="s">
        <v>197</v>
      </c>
      <c r="N84" s="65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</row>
    <row r="85" spans="2:25" s="68" customFormat="1" ht="21" customHeight="1">
      <c r="B85" s="15" t="s">
        <v>25</v>
      </c>
      <c r="C85" s="15"/>
      <c r="D85" s="17"/>
      <c r="E85" s="18"/>
      <c r="F85" s="18"/>
      <c r="G85" s="18"/>
      <c r="H85" s="18"/>
      <c r="I85" s="18"/>
      <c r="J85" s="18"/>
      <c r="K85" s="18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2:25" s="68" customFormat="1" ht="3.75" customHeight="1">
      <c r="B86" s="20"/>
      <c r="C86" s="20"/>
      <c r="D86" s="20"/>
      <c r="E86" s="20"/>
      <c r="F86" s="20"/>
      <c r="G86" s="20"/>
      <c r="H86" s="20"/>
      <c r="I86" s="20"/>
      <c r="J86" s="20"/>
      <c r="K86" s="21"/>
      <c r="L86" s="22"/>
      <c r="M86" s="23"/>
      <c r="N86" s="24"/>
      <c r="O86" s="24"/>
      <c r="P86" s="25"/>
      <c r="Q86" s="20"/>
      <c r="R86" s="20"/>
      <c r="S86" s="20"/>
      <c r="T86" s="20"/>
      <c r="U86" s="20"/>
      <c r="V86" s="20"/>
      <c r="W86" s="20"/>
      <c r="X86" s="20"/>
      <c r="Y86" s="20"/>
    </row>
    <row r="87" spans="2:25" s="68" customFormat="1" ht="12.75">
      <c r="B87" s="26" t="s">
        <v>7</v>
      </c>
      <c r="C87" s="27"/>
      <c r="D87" s="27"/>
      <c r="E87" s="27"/>
      <c r="F87" s="27"/>
      <c r="G87" s="27"/>
      <c r="H87" s="27"/>
      <c r="I87" s="27"/>
      <c r="J87" s="27"/>
      <c r="K87" s="21"/>
      <c r="L87" s="28" t="s">
        <v>6</v>
      </c>
      <c r="M87" s="29"/>
      <c r="N87" s="30" t="s">
        <v>72</v>
      </c>
      <c r="O87" s="30"/>
      <c r="P87" s="31"/>
      <c r="Q87" s="26" t="s">
        <v>16</v>
      </c>
      <c r="R87" s="27"/>
      <c r="S87" s="27"/>
      <c r="T87" s="27"/>
      <c r="U87" s="27"/>
      <c r="V87" s="27"/>
      <c r="W87" s="27"/>
      <c r="X87" s="27"/>
      <c r="Y87" s="26"/>
    </row>
    <row r="88" spans="2:25" s="68" customFormat="1" ht="2.25" customHeight="1">
      <c r="B88" s="32"/>
      <c r="C88" s="32"/>
      <c r="D88" s="32"/>
      <c r="E88" s="32"/>
      <c r="F88" s="32"/>
      <c r="G88" s="32"/>
      <c r="H88" s="32"/>
      <c r="I88" s="32"/>
      <c r="J88" s="32"/>
      <c r="K88" s="33"/>
      <c r="L88" s="27"/>
      <c r="M88" s="32"/>
      <c r="N88" s="27"/>
      <c r="O88" s="27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2:25" s="68" customFormat="1" ht="12.75">
      <c r="B89" s="34" t="s">
        <v>8</v>
      </c>
      <c r="C89" s="21"/>
      <c r="D89" s="35" t="s">
        <v>180</v>
      </c>
      <c r="E89" s="21"/>
      <c r="F89" s="35" t="s">
        <v>181</v>
      </c>
      <c r="G89" s="21"/>
      <c r="H89" s="35" t="s">
        <v>182</v>
      </c>
      <c r="I89" s="21"/>
      <c r="J89" s="35" t="s">
        <v>183</v>
      </c>
      <c r="K89" s="21"/>
      <c r="L89" s="34"/>
      <c r="M89" s="36"/>
      <c r="N89" s="34" t="s">
        <v>73</v>
      </c>
      <c r="O89" s="34"/>
      <c r="P89" s="31"/>
      <c r="Q89" s="35" t="s">
        <v>183</v>
      </c>
      <c r="R89" s="21"/>
      <c r="S89" s="35" t="s">
        <v>182</v>
      </c>
      <c r="T89" s="21"/>
      <c r="U89" s="35" t="s">
        <v>181</v>
      </c>
      <c r="V89" s="21"/>
      <c r="W89" s="35" t="s">
        <v>180</v>
      </c>
      <c r="X89" s="21"/>
      <c r="Y89" s="34" t="s">
        <v>8</v>
      </c>
    </row>
    <row r="90" spans="2:25" s="68" customFormat="1" ht="2.25" customHeight="1">
      <c r="B90" s="36"/>
      <c r="C90" s="21"/>
      <c r="D90" s="21"/>
      <c r="E90" s="21"/>
      <c r="F90" s="21"/>
      <c r="G90" s="21"/>
      <c r="H90" s="21"/>
      <c r="I90" s="21"/>
      <c r="J90" s="21"/>
      <c r="K90" s="21"/>
      <c r="L90" s="34"/>
      <c r="M90" s="36"/>
      <c r="N90" s="34"/>
      <c r="O90" s="34"/>
      <c r="P90" s="37"/>
      <c r="Q90" s="21"/>
      <c r="R90" s="21"/>
      <c r="S90" s="21"/>
      <c r="T90" s="21"/>
      <c r="U90" s="21"/>
      <c r="V90" s="21"/>
      <c r="W90" s="21"/>
      <c r="X90" s="21"/>
      <c r="Y90" s="36"/>
    </row>
    <row r="91" spans="2:25" s="68" customFormat="1" ht="12.75">
      <c r="B91" s="38" t="s">
        <v>9</v>
      </c>
      <c r="C91" s="21"/>
      <c r="D91" s="39" t="s">
        <v>9</v>
      </c>
      <c r="E91" s="40"/>
      <c r="F91" s="39" t="s">
        <v>187</v>
      </c>
      <c r="G91" s="21"/>
      <c r="H91" s="41" t="s">
        <v>190</v>
      </c>
      <c r="I91" s="21"/>
      <c r="J91" s="35" t="s">
        <v>193</v>
      </c>
      <c r="K91" s="21"/>
      <c r="L91" s="34"/>
      <c r="M91" s="36"/>
      <c r="N91" s="34"/>
      <c r="O91" s="34"/>
      <c r="P91" s="37"/>
      <c r="Q91" s="35" t="s">
        <v>193</v>
      </c>
      <c r="R91" s="21"/>
      <c r="S91" s="41" t="s">
        <v>190</v>
      </c>
      <c r="T91" s="40"/>
      <c r="U91" s="39" t="s">
        <v>187</v>
      </c>
      <c r="V91" s="21"/>
      <c r="W91" s="39" t="s">
        <v>9</v>
      </c>
      <c r="X91" s="21"/>
      <c r="Y91" s="38" t="s">
        <v>9</v>
      </c>
    </row>
    <row r="92" spans="2:25" s="68" customFormat="1" ht="12.75">
      <c r="B92" s="42" t="s">
        <v>195</v>
      </c>
      <c r="C92" s="40"/>
      <c r="D92" s="39" t="s">
        <v>186</v>
      </c>
      <c r="E92" s="40"/>
      <c r="F92" s="39" t="s">
        <v>188</v>
      </c>
      <c r="G92" s="40"/>
      <c r="H92" s="41" t="s">
        <v>191</v>
      </c>
      <c r="I92" s="21"/>
      <c r="J92" s="39" t="s">
        <v>213</v>
      </c>
      <c r="K92" s="21"/>
      <c r="L92" s="30"/>
      <c r="M92" s="43"/>
      <c r="N92" s="30"/>
      <c r="O92" s="30"/>
      <c r="P92" s="44"/>
      <c r="Q92" s="39" t="s">
        <v>213</v>
      </c>
      <c r="R92" s="40"/>
      <c r="S92" s="39" t="s">
        <v>191</v>
      </c>
      <c r="T92" s="40"/>
      <c r="U92" s="39" t="s">
        <v>188</v>
      </c>
      <c r="V92" s="40"/>
      <c r="W92" s="39" t="s">
        <v>186</v>
      </c>
      <c r="X92" s="21"/>
      <c r="Y92" s="42" t="s">
        <v>195</v>
      </c>
    </row>
    <row r="93" spans="2:25" s="68" customFormat="1" ht="12" customHeight="1">
      <c r="B93" s="42" t="s">
        <v>194</v>
      </c>
      <c r="C93" s="40"/>
      <c r="D93" s="39" t="s">
        <v>184</v>
      </c>
      <c r="E93" s="40"/>
      <c r="F93" s="39" t="s">
        <v>189</v>
      </c>
      <c r="G93" s="40"/>
      <c r="H93" s="41" t="s">
        <v>185</v>
      </c>
      <c r="I93" s="21"/>
      <c r="J93" s="39" t="s">
        <v>192</v>
      </c>
      <c r="K93" s="21"/>
      <c r="L93" s="30"/>
      <c r="M93" s="43"/>
      <c r="N93" s="30"/>
      <c r="O93" s="30"/>
      <c r="P93" s="44"/>
      <c r="Q93" s="39" t="s">
        <v>192</v>
      </c>
      <c r="R93" s="40"/>
      <c r="S93" s="39" t="s">
        <v>185</v>
      </c>
      <c r="T93" s="40"/>
      <c r="U93" s="39" t="s">
        <v>189</v>
      </c>
      <c r="V93" s="40"/>
      <c r="W93" s="39" t="s">
        <v>184</v>
      </c>
      <c r="X93" s="21"/>
      <c r="Y93" s="42" t="s">
        <v>194</v>
      </c>
    </row>
    <row r="94" spans="2:25" s="68" customFormat="1" ht="2.25" customHeight="1">
      <c r="B94" s="45"/>
      <c r="C94" s="46"/>
      <c r="D94" s="47"/>
      <c r="E94" s="46"/>
      <c r="F94" s="47"/>
      <c r="G94" s="46"/>
      <c r="H94" s="47"/>
      <c r="I94" s="46"/>
      <c r="J94" s="47"/>
      <c r="K94" s="46"/>
      <c r="L94" s="48"/>
      <c r="M94" s="48"/>
      <c r="N94" s="48"/>
      <c r="O94" s="48"/>
      <c r="P94" s="48"/>
      <c r="Q94" s="45"/>
      <c r="R94" s="46"/>
      <c r="S94" s="47"/>
      <c r="T94" s="46"/>
      <c r="U94" s="47"/>
      <c r="V94" s="46"/>
      <c r="W94" s="47"/>
      <c r="X94" s="46"/>
      <c r="Y94" s="47"/>
    </row>
    <row r="95" spans="2:25" s="25" customFormat="1" ht="12" customHeight="1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11" t="s">
        <v>214</v>
      </c>
      <c r="M95" s="111" t="s">
        <v>196</v>
      </c>
      <c r="N95" s="105"/>
      <c r="O95" s="107"/>
      <c r="P95" s="108"/>
      <c r="Q95" s="103">
        <f>J83</f>
        <v>-926</v>
      </c>
      <c r="R95" s="103"/>
      <c r="S95" s="103">
        <f>H83</f>
        <v>25189</v>
      </c>
      <c r="T95" s="103"/>
      <c r="U95" s="103">
        <f>F83</f>
        <v>55867</v>
      </c>
      <c r="V95" s="103"/>
      <c r="W95" s="103">
        <f>D83</f>
        <v>41068</v>
      </c>
      <c r="X95" s="103"/>
      <c r="Y95" s="103">
        <f>SUM(Q95:W95)</f>
        <v>121198</v>
      </c>
    </row>
    <row r="96" spans="2:25" s="77" customFormat="1" ht="12" customHeight="1">
      <c r="B96" s="72"/>
      <c r="C96" s="73"/>
      <c r="D96" s="72"/>
      <c r="E96" s="74"/>
      <c r="F96" s="72"/>
      <c r="G96" s="74"/>
      <c r="H96" s="72"/>
      <c r="I96" s="74"/>
      <c r="J96" s="72"/>
      <c r="K96" s="74"/>
      <c r="L96" s="76" t="s">
        <v>198</v>
      </c>
      <c r="M96" s="76" t="s">
        <v>197</v>
      </c>
      <c r="N96" s="109"/>
      <c r="O96" s="72"/>
      <c r="P96" s="73"/>
      <c r="Q96" s="72">
        <f>J84</f>
        <v>-1243</v>
      </c>
      <c r="R96" s="73"/>
      <c r="S96" s="72">
        <f>H84</f>
        <v>20255</v>
      </c>
      <c r="T96" s="73"/>
      <c r="U96" s="72">
        <f>F84</f>
        <v>49595</v>
      </c>
      <c r="V96" s="73"/>
      <c r="W96" s="72">
        <f>D84</f>
        <v>35506</v>
      </c>
      <c r="X96" s="73"/>
      <c r="Y96" s="72">
        <f>SUM(Q96:W96)</f>
        <v>104113</v>
      </c>
    </row>
    <row r="97" spans="2:25" s="37" customFormat="1" ht="12" customHeight="1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79" t="s">
        <v>34</v>
      </c>
      <c r="M97" s="79" t="s">
        <v>112</v>
      </c>
      <c r="N97" s="79"/>
      <c r="O97" s="107"/>
      <c r="P97" s="108"/>
      <c r="Q97" s="103">
        <f>Q99+Q100</f>
        <v>0</v>
      </c>
      <c r="R97" s="103"/>
      <c r="S97" s="103">
        <f>S99+S100</f>
        <v>9458</v>
      </c>
      <c r="T97" s="103"/>
      <c r="U97" s="103">
        <f>U99+U100</f>
        <v>26863</v>
      </c>
      <c r="V97" s="103"/>
      <c r="W97" s="103">
        <f>W99+W100</f>
        <v>100708</v>
      </c>
      <c r="X97" s="103"/>
      <c r="Y97" s="103">
        <f>SUM(Q97:W97)</f>
        <v>137029</v>
      </c>
    </row>
    <row r="98" spans="2:25" s="37" customFormat="1" ht="12" customHeight="1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79"/>
      <c r="M98" s="110" t="s">
        <v>113</v>
      </c>
      <c r="N98" s="110"/>
      <c r="O98" s="107"/>
      <c r="P98" s="108"/>
      <c r="Q98" s="103"/>
      <c r="R98" s="103"/>
      <c r="S98" s="103"/>
      <c r="T98" s="103"/>
      <c r="U98" s="103"/>
      <c r="V98" s="103"/>
      <c r="W98" s="103"/>
      <c r="X98" s="103"/>
      <c r="Y98" s="103"/>
    </row>
    <row r="99" spans="2:25" s="54" customFormat="1" ht="12" customHeight="1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8" t="s">
        <v>209</v>
      </c>
      <c r="M99" s="125"/>
      <c r="N99" s="125" t="s">
        <v>210</v>
      </c>
      <c r="O99" s="115"/>
      <c r="P99" s="89"/>
      <c r="Q99" s="87">
        <v>0</v>
      </c>
      <c r="R99" s="87"/>
      <c r="S99" s="87">
        <v>7178</v>
      </c>
      <c r="T99" s="87"/>
      <c r="U99" s="87">
        <v>24978</v>
      </c>
      <c r="V99" s="87"/>
      <c r="W99" s="87">
        <v>100399</v>
      </c>
      <c r="X99" s="87"/>
      <c r="Y99" s="87">
        <f>SUM(Q99:W99)</f>
        <v>132555</v>
      </c>
    </row>
    <row r="100" spans="2:25" s="93" customFormat="1" ht="12" customHeight="1">
      <c r="B100" s="91"/>
      <c r="C100" s="55"/>
      <c r="D100" s="91"/>
      <c r="E100" s="53"/>
      <c r="F100" s="91"/>
      <c r="G100" s="53"/>
      <c r="H100" s="91"/>
      <c r="I100" s="53"/>
      <c r="J100" s="91"/>
      <c r="K100" s="53"/>
      <c r="L100" s="92" t="s">
        <v>211</v>
      </c>
      <c r="M100" s="92"/>
      <c r="N100" s="92" t="s">
        <v>212</v>
      </c>
      <c r="O100" s="91"/>
      <c r="P100" s="55"/>
      <c r="Q100" s="91">
        <v>0</v>
      </c>
      <c r="R100" s="55"/>
      <c r="S100" s="91">
        <v>2280</v>
      </c>
      <c r="T100" s="55"/>
      <c r="U100" s="91">
        <v>1885</v>
      </c>
      <c r="V100" s="55"/>
      <c r="W100" s="91">
        <v>309</v>
      </c>
      <c r="X100" s="55"/>
      <c r="Y100" s="91">
        <f>SUM(Q100:W100)</f>
        <v>4474</v>
      </c>
    </row>
    <row r="101" spans="2:25" s="44" customFormat="1" ht="12" customHeight="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79" t="s">
        <v>35</v>
      </c>
      <c r="M101" s="79" t="s">
        <v>36</v>
      </c>
      <c r="N101" s="79"/>
      <c r="O101" s="107"/>
      <c r="P101" s="108"/>
      <c r="Q101" s="103">
        <f>Q102+Q103</f>
        <v>125066</v>
      </c>
      <c r="R101" s="103"/>
      <c r="S101" s="103">
        <f>S102+S103</f>
        <v>359</v>
      </c>
      <c r="T101" s="103"/>
      <c r="U101" s="103">
        <f>U102+U103</f>
        <v>442</v>
      </c>
      <c r="V101" s="103"/>
      <c r="W101" s="103">
        <f>W102+W103</f>
        <v>10885</v>
      </c>
      <c r="X101" s="103"/>
      <c r="Y101" s="103">
        <f>SUM(Q101:W101)</f>
        <v>136752</v>
      </c>
    </row>
    <row r="102" spans="2:25" s="126" customFormat="1" ht="12" customHeight="1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114" t="s">
        <v>114</v>
      </c>
      <c r="M102" s="114"/>
      <c r="N102" s="114" t="s">
        <v>115</v>
      </c>
      <c r="O102" s="115"/>
      <c r="P102" s="89"/>
      <c r="Q102" s="87">
        <v>125005</v>
      </c>
      <c r="R102" s="87"/>
      <c r="S102" s="87">
        <v>0</v>
      </c>
      <c r="T102" s="87"/>
      <c r="U102" s="87">
        <v>0</v>
      </c>
      <c r="V102" s="87"/>
      <c r="W102" s="87">
        <v>3095</v>
      </c>
      <c r="X102" s="87"/>
      <c r="Y102" s="87">
        <f>SUM(Q102:W102)</f>
        <v>128100</v>
      </c>
    </row>
    <row r="103" spans="2:25" s="93" customFormat="1" ht="12" customHeight="1">
      <c r="B103" s="91"/>
      <c r="C103" s="55"/>
      <c r="D103" s="91"/>
      <c r="E103" s="53"/>
      <c r="F103" s="91"/>
      <c r="G103" s="53"/>
      <c r="H103" s="91"/>
      <c r="I103" s="53"/>
      <c r="J103" s="91"/>
      <c r="K103" s="53"/>
      <c r="L103" s="92" t="s">
        <v>116</v>
      </c>
      <c r="M103" s="92"/>
      <c r="N103" s="92" t="s">
        <v>117</v>
      </c>
      <c r="O103" s="91"/>
      <c r="P103" s="55"/>
      <c r="Q103" s="91">
        <v>61</v>
      </c>
      <c r="R103" s="55"/>
      <c r="S103" s="91">
        <v>359</v>
      </c>
      <c r="T103" s="55"/>
      <c r="U103" s="91">
        <v>442</v>
      </c>
      <c r="V103" s="55"/>
      <c r="W103" s="91">
        <v>7790</v>
      </c>
      <c r="X103" s="55"/>
      <c r="Y103" s="91">
        <f>SUM(Q103:W103)</f>
        <v>8652</v>
      </c>
    </row>
    <row r="104" spans="2:25" s="68" customFormat="1" ht="12" customHeight="1">
      <c r="B104" s="103">
        <f>SUM(D104:J104)</f>
        <v>122690</v>
      </c>
      <c r="C104" s="103"/>
      <c r="D104" s="103">
        <f>D106+D108+D110</f>
        <v>11509</v>
      </c>
      <c r="E104" s="103"/>
      <c r="F104" s="103">
        <f>F106+F108+F110</f>
        <v>2543</v>
      </c>
      <c r="G104" s="103"/>
      <c r="H104" s="103">
        <f>H106+H108+H110</f>
        <v>612</v>
      </c>
      <c r="I104" s="103"/>
      <c r="J104" s="103">
        <f>J106+J108+J110</f>
        <v>108026</v>
      </c>
      <c r="K104" s="103"/>
      <c r="L104" s="79" t="s">
        <v>37</v>
      </c>
      <c r="M104" s="79" t="s">
        <v>118</v>
      </c>
      <c r="N104" s="79"/>
      <c r="O104" s="107"/>
      <c r="P104" s="108"/>
      <c r="Q104" s="103"/>
      <c r="R104" s="103"/>
      <c r="S104" s="103"/>
      <c r="T104" s="103"/>
      <c r="U104" s="103"/>
      <c r="V104" s="103"/>
      <c r="W104" s="103"/>
      <c r="X104" s="103"/>
      <c r="Y104" s="103"/>
    </row>
    <row r="105" spans="2:25" s="68" customFormat="1" ht="12" customHeight="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10"/>
      <c r="M105" s="110" t="s">
        <v>119</v>
      </c>
      <c r="N105" s="110"/>
      <c r="O105" s="107"/>
      <c r="P105" s="108"/>
      <c r="Q105" s="103"/>
      <c r="R105" s="103"/>
      <c r="S105" s="103"/>
      <c r="T105" s="103"/>
      <c r="U105" s="103"/>
      <c r="V105" s="103"/>
      <c r="W105" s="103"/>
      <c r="X105" s="103"/>
      <c r="Y105" s="103"/>
    </row>
    <row r="106" spans="2:25" s="93" customFormat="1" ht="12" customHeight="1">
      <c r="B106" s="87">
        <f>SUM(D106:J106)</f>
        <v>106330</v>
      </c>
      <c r="C106" s="87"/>
      <c r="D106" s="87">
        <v>1450</v>
      </c>
      <c r="E106" s="87"/>
      <c r="F106" s="87">
        <v>0</v>
      </c>
      <c r="G106" s="87"/>
      <c r="H106" s="87">
        <v>0</v>
      </c>
      <c r="I106" s="87"/>
      <c r="J106" s="87">
        <v>104880</v>
      </c>
      <c r="K106" s="87"/>
      <c r="L106" s="114" t="s">
        <v>120</v>
      </c>
      <c r="M106" s="113"/>
      <c r="N106" s="114" t="s">
        <v>121</v>
      </c>
      <c r="O106" s="115"/>
      <c r="P106" s="89"/>
      <c r="Q106" s="87"/>
      <c r="R106" s="87"/>
      <c r="S106" s="87"/>
      <c r="T106" s="87"/>
      <c r="U106" s="87"/>
      <c r="V106" s="87"/>
      <c r="W106" s="87"/>
      <c r="X106" s="87"/>
      <c r="Y106" s="87"/>
    </row>
    <row r="107" spans="2:25" s="93" customFormat="1" ht="12" customHeight="1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120"/>
      <c r="M107" s="127"/>
      <c r="N107" s="120" t="s">
        <v>122</v>
      </c>
      <c r="O107" s="115"/>
      <c r="P107" s="89"/>
      <c r="Q107" s="87"/>
      <c r="R107" s="87"/>
      <c r="S107" s="87"/>
      <c r="T107" s="87"/>
      <c r="U107" s="87"/>
      <c r="V107" s="87"/>
      <c r="W107" s="87"/>
      <c r="X107" s="87"/>
      <c r="Y107" s="87"/>
    </row>
    <row r="108" spans="2:25" s="93" customFormat="1" ht="12" customHeight="1">
      <c r="B108" s="87">
        <f>SUM(D108:J108)</f>
        <v>9588</v>
      </c>
      <c r="C108" s="87"/>
      <c r="D108" s="87">
        <v>8726</v>
      </c>
      <c r="E108" s="87"/>
      <c r="F108" s="87">
        <v>442</v>
      </c>
      <c r="G108" s="87"/>
      <c r="H108" s="87">
        <v>359</v>
      </c>
      <c r="I108" s="87"/>
      <c r="J108" s="87">
        <v>61</v>
      </c>
      <c r="K108" s="87"/>
      <c r="L108" s="114" t="s">
        <v>123</v>
      </c>
      <c r="M108" s="114"/>
      <c r="N108" s="114" t="s">
        <v>124</v>
      </c>
      <c r="O108" s="115"/>
      <c r="P108" s="89"/>
      <c r="Q108" s="87"/>
      <c r="R108" s="87"/>
      <c r="S108" s="87"/>
      <c r="T108" s="87"/>
      <c r="U108" s="87"/>
      <c r="V108" s="87"/>
      <c r="W108" s="87"/>
      <c r="X108" s="87"/>
      <c r="Y108" s="87"/>
    </row>
    <row r="109" spans="2:25" s="93" customFormat="1" ht="12" customHeight="1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114"/>
      <c r="M109" s="114"/>
      <c r="N109" s="120" t="s">
        <v>96</v>
      </c>
      <c r="O109" s="115"/>
      <c r="P109" s="89"/>
      <c r="Q109" s="87"/>
      <c r="R109" s="87"/>
      <c r="S109" s="87"/>
      <c r="T109" s="87"/>
      <c r="U109" s="87"/>
      <c r="V109" s="87"/>
      <c r="W109" s="87"/>
      <c r="X109" s="87"/>
      <c r="Y109" s="87"/>
    </row>
    <row r="110" spans="2:25" s="93" customFormat="1" ht="12" customHeight="1">
      <c r="B110" s="87">
        <f>SUM(D110:J110)</f>
        <v>6772</v>
      </c>
      <c r="C110" s="87"/>
      <c r="D110" s="87">
        <v>1333</v>
      </c>
      <c r="E110" s="87"/>
      <c r="F110" s="87">
        <v>2101</v>
      </c>
      <c r="G110" s="87"/>
      <c r="H110" s="87">
        <v>253</v>
      </c>
      <c r="I110" s="87"/>
      <c r="J110" s="87">
        <v>3085</v>
      </c>
      <c r="K110" s="87"/>
      <c r="L110" s="114" t="s">
        <v>125</v>
      </c>
      <c r="M110" s="113"/>
      <c r="N110" s="114" t="s">
        <v>126</v>
      </c>
      <c r="O110" s="115"/>
      <c r="P110" s="89"/>
      <c r="Q110" s="87"/>
      <c r="R110" s="87"/>
      <c r="S110" s="87"/>
      <c r="T110" s="87"/>
      <c r="U110" s="87"/>
      <c r="V110" s="87"/>
      <c r="W110" s="87"/>
      <c r="X110" s="87"/>
      <c r="Y110" s="87"/>
    </row>
    <row r="111" spans="2:25" s="93" customFormat="1" ht="12" customHeight="1">
      <c r="B111" s="91"/>
      <c r="C111" s="55"/>
      <c r="D111" s="91"/>
      <c r="E111" s="53"/>
      <c r="F111" s="91"/>
      <c r="G111" s="53"/>
      <c r="H111" s="91"/>
      <c r="I111" s="53"/>
      <c r="J111" s="91"/>
      <c r="K111" s="53"/>
      <c r="L111" s="92"/>
      <c r="M111" s="92"/>
      <c r="N111" s="92" t="s">
        <v>122</v>
      </c>
      <c r="O111" s="91"/>
      <c r="P111" s="55"/>
      <c r="Q111" s="91"/>
      <c r="R111" s="55"/>
      <c r="S111" s="91"/>
      <c r="T111" s="55"/>
      <c r="U111" s="91"/>
      <c r="V111" s="55"/>
      <c r="W111" s="91"/>
      <c r="X111" s="55"/>
      <c r="Y111" s="91"/>
    </row>
    <row r="112" spans="2:25" s="68" customFormat="1" ht="12" customHeight="1">
      <c r="B112" s="103">
        <f>B113+B114+B115+B117+B118</f>
        <v>15401</v>
      </c>
      <c r="C112" s="103"/>
      <c r="D112" s="103">
        <f>D113+D114+D115+D117+D118</f>
        <v>73950</v>
      </c>
      <c r="E112" s="103"/>
      <c r="F112" s="103">
        <f>F113+F114+F115+F117+F118</f>
        <v>7748</v>
      </c>
      <c r="G112" s="103"/>
      <c r="H112" s="103">
        <f>H113+H114+H115+H117+H118</f>
        <v>13162</v>
      </c>
      <c r="I112" s="103"/>
      <c r="J112" s="103">
        <f>J113+J114+J115+J117+J118</f>
        <v>4069</v>
      </c>
      <c r="K112" s="103"/>
      <c r="L112" s="79" t="s">
        <v>38</v>
      </c>
      <c r="M112" s="79" t="s">
        <v>39</v>
      </c>
      <c r="N112" s="79"/>
      <c r="O112" s="107"/>
      <c r="P112" s="108"/>
      <c r="Q112" s="103">
        <f>Q113+Q114+Q115+Q117+Q118</f>
        <v>7550</v>
      </c>
      <c r="R112" s="103"/>
      <c r="S112" s="103">
        <f>S113+S114+S115+S117+S118</f>
        <v>20658</v>
      </c>
      <c r="T112" s="103"/>
      <c r="U112" s="103">
        <f>U113+U114+U115+U117+U118</f>
        <v>57616</v>
      </c>
      <c r="V112" s="103"/>
      <c r="W112" s="103">
        <f>W113+W114+W115+W117+W118</f>
        <v>5650</v>
      </c>
      <c r="X112" s="103"/>
      <c r="Y112" s="103">
        <f>Y113+Y114+Y115+Y117+Y118</f>
        <v>7946</v>
      </c>
    </row>
    <row r="113" spans="2:25" s="93" customFormat="1" ht="12" customHeight="1">
      <c r="B113" s="87">
        <f>SUM(D113:J113)</f>
        <v>255</v>
      </c>
      <c r="C113" s="87"/>
      <c r="D113" s="87">
        <v>17</v>
      </c>
      <c r="E113" s="87"/>
      <c r="F113" s="87">
        <v>88</v>
      </c>
      <c r="G113" s="87"/>
      <c r="H113" s="87">
        <v>144</v>
      </c>
      <c r="I113" s="87"/>
      <c r="J113" s="87">
        <v>6</v>
      </c>
      <c r="K113" s="87"/>
      <c r="L113" s="114" t="s">
        <v>127</v>
      </c>
      <c r="M113" s="113"/>
      <c r="N113" s="114" t="s">
        <v>128</v>
      </c>
      <c r="O113" s="115"/>
      <c r="P113" s="89"/>
      <c r="Q113" s="87">
        <v>0</v>
      </c>
      <c r="R113" s="87"/>
      <c r="S113" s="87">
        <v>0</v>
      </c>
      <c r="T113" s="87"/>
      <c r="U113" s="87">
        <v>0</v>
      </c>
      <c r="V113" s="87"/>
      <c r="W113" s="87">
        <v>0</v>
      </c>
      <c r="X113" s="87"/>
      <c r="Y113" s="87">
        <v>0</v>
      </c>
    </row>
    <row r="114" spans="2:25" s="93" customFormat="1" ht="12" customHeight="1">
      <c r="B114" s="87">
        <v>0</v>
      </c>
      <c r="C114" s="87"/>
      <c r="D114" s="87">
        <v>0</v>
      </c>
      <c r="E114" s="87"/>
      <c r="F114" s="87">
        <v>0</v>
      </c>
      <c r="G114" s="87"/>
      <c r="H114" s="87">
        <v>0</v>
      </c>
      <c r="I114" s="87"/>
      <c r="J114" s="87">
        <v>0</v>
      </c>
      <c r="K114" s="87"/>
      <c r="L114" s="114" t="s">
        <v>129</v>
      </c>
      <c r="M114" s="113"/>
      <c r="N114" s="114" t="s">
        <v>130</v>
      </c>
      <c r="O114" s="115"/>
      <c r="P114" s="89"/>
      <c r="Q114" s="87">
        <v>3</v>
      </c>
      <c r="R114" s="87"/>
      <c r="S114" s="87">
        <v>134</v>
      </c>
      <c r="T114" s="87"/>
      <c r="U114" s="87">
        <v>52</v>
      </c>
      <c r="V114" s="87"/>
      <c r="W114" s="87">
        <v>15</v>
      </c>
      <c r="X114" s="87"/>
      <c r="Y114" s="87">
        <f>SUM(Q114:W114)</f>
        <v>204</v>
      </c>
    </row>
    <row r="115" spans="2:24" s="93" customFormat="1" ht="12" customHeight="1">
      <c r="B115" s="55"/>
      <c r="C115" s="87"/>
      <c r="D115" s="87">
        <v>63184</v>
      </c>
      <c r="E115" s="87"/>
      <c r="F115" s="87">
        <v>5300</v>
      </c>
      <c r="G115" s="87"/>
      <c r="H115" s="87">
        <v>11006</v>
      </c>
      <c r="I115" s="87"/>
      <c r="J115" s="87">
        <v>4038</v>
      </c>
      <c r="K115" s="87"/>
      <c r="L115" s="114" t="s">
        <v>131</v>
      </c>
      <c r="M115" s="113"/>
      <c r="N115" s="114" t="s">
        <v>132</v>
      </c>
      <c r="O115" s="115"/>
      <c r="P115" s="89"/>
      <c r="Q115" s="87">
        <v>6014</v>
      </c>
      <c r="R115" s="87"/>
      <c r="S115" s="87">
        <v>18321</v>
      </c>
      <c r="T115" s="87"/>
      <c r="U115" s="87">
        <v>55586</v>
      </c>
      <c r="V115" s="87"/>
      <c r="W115" s="87">
        <v>3607</v>
      </c>
      <c r="X115" s="87"/>
    </row>
    <row r="116" spans="2:25" s="93" customFormat="1" ht="12" customHeight="1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114"/>
      <c r="M116" s="113"/>
      <c r="N116" s="120" t="s">
        <v>133</v>
      </c>
      <c r="O116" s="115"/>
      <c r="P116" s="89"/>
      <c r="Q116" s="87"/>
      <c r="R116" s="87"/>
      <c r="S116" s="87"/>
      <c r="T116" s="87"/>
      <c r="U116" s="87"/>
      <c r="V116" s="87"/>
      <c r="W116" s="87"/>
      <c r="X116" s="87"/>
      <c r="Y116" s="87">
        <v>0</v>
      </c>
    </row>
    <row r="117" spans="2:25" s="93" customFormat="1" ht="12" customHeight="1">
      <c r="B117" s="87">
        <f>SUM(D117:J117)</f>
        <v>1928</v>
      </c>
      <c r="C117" s="87"/>
      <c r="D117" s="87">
        <v>1807</v>
      </c>
      <c r="E117" s="87"/>
      <c r="F117" s="87">
        <v>88</v>
      </c>
      <c r="G117" s="87"/>
      <c r="H117" s="87">
        <v>30</v>
      </c>
      <c r="I117" s="87"/>
      <c r="J117" s="87">
        <v>3</v>
      </c>
      <c r="K117" s="87"/>
      <c r="L117" s="114" t="s">
        <v>134</v>
      </c>
      <c r="M117" s="114"/>
      <c r="N117" s="114" t="s">
        <v>135</v>
      </c>
      <c r="O117" s="115"/>
      <c r="P117" s="89"/>
      <c r="Q117" s="87">
        <v>950</v>
      </c>
      <c r="R117" s="87"/>
      <c r="S117" s="87">
        <v>56</v>
      </c>
      <c r="T117" s="87"/>
      <c r="U117" s="87">
        <v>581</v>
      </c>
      <c r="V117" s="87"/>
      <c r="W117" s="87">
        <v>177</v>
      </c>
      <c r="X117" s="87"/>
      <c r="Y117" s="87">
        <f>SUM(Q117:W117)</f>
        <v>1764</v>
      </c>
    </row>
    <row r="118" spans="2:25" s="93" customFormat="1" ht="12" customHeight="1">
      <c r="B118" s="87">
        <f>SUM(D118:J118)</f>
        <v>13218</v>
      </c>
      <c r="C118" s="87"/>
      <c r="D118" s="87">
        <v>8942</v>
      </c>
      <c r="E118" s="87"/>
      <c r="F118" s="87">
        <v>2272</v>
      </c>
      <c r="G118" s="87"/>
      <c r="H118" s="87">
        <v>1982</v>
      </c>
      <c r="I118" s="87"/>
      <c r="J118" s="87">
        <v>22</v>
      </c>
      <c r="K118" s="87"/>
      <c r="L118" s="114" t="s">
        <v>136</v>
      </c>
      <c r="M118" s="114"/>
      <c r="N118" s="114" t="s">
        <v>137</v>
      </c>
      <c r="O118" s="115"/>
      <c r="P118" s="89"/>
      <c r="Q118" s="87">
        <v>583</v>
      </c>
      <c r="R118" s="87"/>
      <c r="S118" s="87">
        <v>2147</v>
      </c>
      <c r="T118" s="87"/>
      <c r="U118" s="87">
        <v>1397</v>
      </c>
      <c r="V118" s="87"/>
      <c r="W118" s="87">
        <v>1851</v>
      </c>
      <c r="X118" s="87"/>
      <c r="Y118" s="87">
        <f>SUM(Q118:W118)</f>
        <v>5978</v>
      </c>
    </row>
    <row r="119" spans="2:25" s="124" customFormat="1" ht="12" customHeight="1">
      <c r="B119" s="98">
        <f>SUM(D119:J119)</f>
        <v>264834</v>
      </c>
      <c r="C119" s="98"/>
      <c r="D119" s="98">
        <f>W95+W97+W101+W104+W112-D104-D112</f>
        <v>72852</v>
      </c>
      <c r="E119" s="98"/>
      <c r="F119" s="98">
        <f>U95+U97+U101+U104+U112-F104-F112</f>
        <v>130497</v>
      </c>
      <c r="G119" s="98"/>
      <c r="H119" s="98">
        <f>S95+S97+S101+S104+S112-H104-H112</f>
        <v>41890</v>
      </c>
      <c r="I119" s="98"/>
      <c r="J119" s="98">
        <f>Q95+Q97+Q101+Q104+Q112-J104-J112</f>
        <v>19595</v>
      </c>
      <c r="K119" s="98"/>
      <c r="L119" s="121" t="s">
        <v>40</v>
      </c>
      <c r="M119" s="121" t="s">
        <v>41</v>
      </c>
      <c r="N119" s="121"/>
      <c r="O119" s="123"/>
      <c r="P119" s="102"/>
      <c r="Q119" s="98"/>
      <c r="R119" s="98"/>
      <c r="S119" s="98"/>
      <c r="T119" s="98"/>
      <c r="U119" s="98"/>
      <c r="V119" s="98"/>
      <c r="W119" s="98"/>
      <c r="X119" s="98"/>
      <c r="Y119" s="98"/>
    </row>
    <row r="120" spans="2:56" s="67" customFormat="1" ht="12" customHeight="1" thickBot="1">
      <c r="B120" s="63">
        <f>SUM(D120:J120)</f>
        <v>247749</v>
      </c>
      <c r="C120" s="64"/>
      <c r="D120" s="63">
        <f>W96+W97+W101+W104+W112-D104-D112</f>
        <v>67290</v>
      </c>
      <c r="E120" s="64"/>
      <c r="F120" s="63">
        <f>U96+U97+U101+U104+U112-F104-F112</f>
        <v>124225</v>
      </c>
      <c r="G120" s="64"/>
      <c r="H120" s="63">
        <f>S96+S97+S101+S104+S112-H104-H112</f>
        <v>36956</v>
      </c>
      <c r="I120" s="64"/>
      <c r="J120" s="63">
        <f>Q96+Q97+Q101+Q104+Q112-J104-J112</f>
        <v>19278</v>
      </c>
      <c r="K120" s="64"/>
      <c r="L120" s="65" t="s">
        <v>42</v>
      </c>
      <c r="M120" s="65" t="s">
        <v>43</v>
      </c>
      <c r="N120" s="65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</row>
    <row r="121" spans="2:25" s="68" customFormat="1" ht="21" customHeight="1">
      <c r="B121" s="15" t="s">
        <v>26</v>
      </c>
      <c r="C121" s="15"/>
      <c r="D121" s="17"/>
      <c r="E121" s="18"/>
      <c r="F121" s="18"/>
      <c r="G121" s="18"/>
      <c r="H121" s="18"/>
      <c r="I121" s="18"/>
      <c r="J121" s="18"/>
      <c r="K121" s="18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2:25" s="68" customFormat="1" ht="3.75" customHeight="1">
      <c r="B122" s="20"/>
      <c r="C122" s="20"/>
      <c r="D122" s="20"/>
      <c r="E122" s="20"/>
      <c r="F122" s="20"/>
      <c r="G122" s="20"/>
      <c r="H122" s="20"/>
      <c r="I122" s="20"/>
      <c r="J122" s="20"/>
      <c r="K122" s="21"/>
      <c r="L122" s="22"/>
      <c r="M122" s="23"/>
      <c r="N122" s="24"/>
      <c r="O122" s="24"/>
      <c r="P122" s="25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s="68" customFormat="1" ht="12.75">
      <c r="B123" s="26" t="s">
        <v>7</v>
      </c>
      <c r="C123" s="27"/>
      <c r="D123" s="27"/>
      <c r="E123" s="27"/>
      <c r="F123" s="27"/>
      <c r="G123" s="27"/>
      <c r="H123" s="27"/>
      <c r="I123" s="27"/>
      <c r="J123" s="27"/>
      <c r="K123" s="21"/>
      <c r="L123" s="28" t="s">
        <v>6</v>
      </c>
      <c r="M123" s="29"/>
      <c r="N123" s="30" t="s">
        <v>72</v>
      </c>
      <c r="O123" s="30"/>
      <c r="P123" s="31"/>
      <c r="Q123" s="26" t="s">
        <v>16</v>
      </c>
      <c r="R123" s="27"/>
      <c r="S123" s="27"/>
      <c r="T123" s="27"/>
      <c r="U123" s="27"/>
      <c r="V123" s="27"/>
      <c r="W123" s="27"/>
      <c r="X123" s="27"/>
      <c r="Y123" s="26"/>
    </row>
    <row r="124" spans="2:25" s="68" customFormat="1" ht="2.25" customHeight="1">
      <c r="B124" s="32"/>
      <c r="C124" s="32"/>
      <c r="D124" s="32"/>
      <c r="E124" s="32"/>
      <c r="F124" s="32"/>
      <c r="G124" s="32"/>
      <c r="H124" s="32"/>
      <c r="I124" s="32"/>
      <c r="J124" s="32"/>
      <c r="K124" s="33"/>
      <c r="L124" s="27"/>
      <c r="M124" s="32"/>
      <c r="N124" s="27"/>
      <c r="O124" s="27"/>
      <c r="P124" s="31"/>
      <c r="Q124" s="31"/>
      <c r="R124" s="31"/>
      <c r="S124" s="31"/>
      <c r="T124" s="31"/>
      <c r="U124" s="31"/>
      <c r="V124" s="31"/>
      <c r="W124" s="31"/>
      <c r="X124" s="31"/>
      <c r="Y124" s="31"/>
    </row>
    <row r="125" spans="2:25" s="68" customFormat="1" ht="12.75">
      <c r="B125" s="34" t="s">
        <v>8</v>
      </c>
      <c r="C125" s="21"/>
      <c r="D125" s="35" t="s">
        <v>180</v>
      </c>
      <c r="E125" s="21"/>
      <c r="F125" s="35" t="s">
        <v>181</v>
      </c>
      <c r="G125" s="21"/>
      <c r="H125" s="35" t="s">
        <v>182</v>
      </c>
      <c r="I125" s="21"/>
      <c r="J125" s="35" t="s">
        <v>183</v>
      </c>
      <c r="K125" s="21"/>
      <c r="L125" s="34"/>
      <c r="M125" s="36"/>
      <c r="N125" s="34" t="s">
        <v>73</v>
      </c>
      <c r="O125" s="34"/>
      <c r="P125" s="31"/>
      <c r="Q125" s="35" t="s">
        <v>183</v>
      </c>
      <c r="R125" s="21"/>
      <c r="S125" s="35" t="s">
        <v>182</v>
      </c>
      <c r="T125" s="21"/>
      <c r="U125" s="35" t="s">
        <v>181</v>
      </c>
      <c r="V125" s="21"/>
      <c r="W125" s="35" t="s">
        <v>180</v>
      </c>
      <c r="X125" s="21"/>
      <c r="Y125" s="34" t="s">
        <v>8</v>
      </c>
    </row>
    <row r="126" spans="2:25" s="68" customFormat="1" ht="2.25" customHeight="1">
      <c r="B126" s="36"/>
      <c r="C126" s="21"/>
      <c r="D126" s="21"/>
      <c r="E126" s="21"/>
      <c r="F126" s="21"/>
      <c r="G126" s="21"/>
      <c r="H126" s="21"/>
      <c r="I126" s="21"/>
      <c r="J126" s="21"/>
      <c r="K126" s="21"/>
      <c r="L126" s="34"/>
      <c r="M126" s="36"/>
      <c r="N126" s="34"/>
      <c r="O126" s="34"/>
      <c r="P126" s="37"/>
      <c r="Q126" s="21"/>
      <c r="R126" s="21"/>
      <c r="S126" s="21"/>
      <c r="T126" s="21"/>
      <c r="U126" s="21"/>
      <c r="V126" s="21"/>
      <c r="W126" s="21"/>
      <c r="X126" s="21"/>
      <c r="Y126" s="36"/>
    </row>
    <row r="127" spans="2:25" s="68" customFormat="1" ht="12.75">
      <c r="B127" s="38" t="s">
        <v>9</v>
      </c>
      <c r="C127" s="21"/>
      <c r="D127" s="39" t="s">
        <v>9</v>
      </c>
      <c r="E127" s="40"/>
      <c r="F127" s="39" t="s">
        <v>187</v>
      </c>
      <c r="G127" s="21"/>
      <c r="H127" s="41" t="s">
        <v>190</v>
      </c>
      <c r="I127" s="21"/>
      <c r="J127" s="35" t="s">
        <v>193</v>
      </c>
      <c r="K127" s="21"/>
      <c r="L127" s="34"/>
      <c r="M127" s="36"/>
      <c r="N127" s="34"/>
      <c r="O127" s="34"/>
      <c r="P127" s="37"/>
      <c r="Q127" s="35" t="s">
        <v>193</v>
      </c>
      <c r="R127" s="21"/>
      <c r="S127" s="41" t="s">
        <v>190</v>
      </c>
      <c r="T127" s="40"/>
      <c r="U127" s="39" t="s">
        <v>187</v>
      </c>
      <c r="V127" s="21"/>
      <c r="W127" s="39" t="s">
        <v>9</v>
      </c>
      <c r="X127" s="21"/>
      <c r="Y127" s="38" t="s">
        <v>9</v>
      </c>
    </row>
    <row r="128" spans="2:25" s="68" customFormat="1" ht="12.75">
      <c r="B128" s="42" t="s">
        <v>195</v>
      </c>
      <c r="C128" s="40"/>
      <c r="D128" s="39" t="s">
        <v>186</v>
      </c>
      <c r="E128" s="40"/>
      <c r="F128" s="39" t="s">
        <v>188</v>
      </c>
      <c r="G128" s="40"/>
      <c r="H128" s="41" t="s">
        <v>191</v>
      </c>
      <c r="I128" s="21"/>
      <c r="J128" s="39" t="s">
        <v>213</v>
      </c>
      <c r="K128" s="21"/>
      <c r="L128" s="30"/>
      <c r="M128" s="43"/>
      <c r="N128" s="30"/>
      <c r="O128" s="30"/>
      <c r="P128" s="44"/>
      <c r="Q128" s="39" t="s">
        <v>213</v>
      </c>
      <c r="R128" s="40"/>
      <c r="S128" s="39" t="s">
        <v>191</v>
      </c>
      <c r="T128" s="40"/>
      <c r="U128" s="39" t="s">
        <v>188</v>
      </c>
      <c r="V128" s="40"/>
      <c r="W128" s="39" t="s">
        <v>186</v>
      </c>
      <c r="X128" s="21"/>
      <c r="Y128" s="42" t="s">
        <v>195</v>
      </c>
    </row>
    <row r="129" spans="2:25" s="68" customFormat="1" ht="12" customHeight="1">
      <c r="B129" s="42" t="s">
        <v>194</v>
      </c>
      <c r="C129" s="40"/>
      <c r="D129" s="39" t="s">
        <v>184</v>
      </c>
      <c r="E129" s="40"/>
      <c r="F129" s="39" t="s">
        <v>189</v>
      </c>
      <c r="G129" s="40"/>
      <c r="H129" s="41" t="s">
        <v>185</v>
      </c>
      <c r="I129" s="21"/>
      <c r="J129" s="39" t="s">
        <v>192</v>
      </c>
      <c r="K129" s="21"/>
      <c r="L129" s="30"/>
      <c r="M129" s="43"/>
      <c r="N129" s="30"/>
      <c r="O129" s="30"/>
      <c r="P129" s="44"/>
      <c r="Q129" s="39" t="s">
        <v>192</v>
      </c>
      <c r="R129" s="40"/>
      <c r="S129" s="39" t="s">
        <v>185</v>
      </c>
      <c r="T129" s="40"/>
      <c r="U129" s="39" t="s">
        <v>189</v>
      </c>
      <c r="V129" s="40"/>
      <c r="W129" s="39" t="s">
        <v>184</v>
      </c>
      <c r="X129" s="21"/>
      <c r="Y129" s="42" t="s">
        <v>194</v>
      </c>
    </row>
    <row r="130" spans="2:25" s="68" customFormat="1" ht="2.25" customHeight="1">
      <c r="B130" s="45"/>
      <c r="C130" s="46"/>
      <c r="D130" s="47"/>
      <c r="E130" s="46"/>
      <c r="F130" s="47"/>
      <c r="G130" s="46"/>
      <c r="H130" s="47"/>
      <c r="I130" s="46"/>
      <c r="J130" s="47"/>
      <c r="K130" s="46"/>
      <c r="L130" s="48"/>
      <c r="M130" s="48"/>
      <c r="N130" s="48"/>
      <c r="O130" s="48"/>
      <c r="P130" s="48"/>
      <c r="Q130" s="45"/>
      <c r="R130" s="46"/>
      <c r="S130" s="47"/>
      <c r="T130" s="46"/>
      <c r="U130" s="47"/>
      <c r="V130" s="46"/>
      <c r="W130" s="47"/>
      <c r="X130" s="46"/>
      <c r="Y130" s="47"/>
    </row>
    <row r="131" spans="2:25" s="37" customFormat="1" ht="12" customHeight="1"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11" t="s">
        <v>40</v>
      </c>
      <c r="M131" s="111" t="s">
        <v>41</v>
      </c>
      <c r="N131" s="105"/>
      <c r="O131" s="107"/>
      <c r="P131" s="108"/>
      <c r="Q131" s="103">
        <f>J119</f>
        <v>19595</v>
      </c>
      <c r="R131" s="103"/>
      <c r="S131" s="103">
        <f>H119</f>
        <v>41890</v>
      </c>
      <c r="T131" s="103"/>
      <c r="U131" s="103">
        <f>F119</f>
        <v>130497</v>
      </c>
      <c r="V131" s="103"/>
      <c r="W131" s="103">
        <f>D119</f>
        <v>72852</v>
      </c>
      <c r="X131" s="103"/>
      <c r="Y131" s="103">
        <f>SUM(Q131:W131)</f>
        <v>264834</v>
      </c>
    </row>
    <row r="132" spans="2:25" s="77" customFormat="1" ht="12" customHeight="1">
      <c r="B132" s="72"/>
      <c r="C132" s="73"/>
      <c r="D132" s="72"/>
      <c r="E132" s="74"/>
      <c r="F132" s="72"/>
      <c r="G132" s="74"/>
      <c r="H132" s="72"/>
      <c r="I132" s="74"/>
      <c r="J132" s="72"/>
      <c r="K132" s="74"/>
      <c r="L132" s="76" t="s">
        <v>42</v>
      </c>
      <c r="M132" s="76" t="s">
        <v>43</v>
      </c>
      <c r="N132" s="109"/>
      <c r="O132" s="72"/>
      <c r="P132" s="73"/>
      <c r="Q132" s="72">
        <f>J120</f>
        <v>19278</v>
      </c>
      <c r="R132" s="73"/>
      <c r="S132" s="72">
        <f>H120</f>
        <v>36956</v>
      </c>
      <c r="T132" s="73"/>
      <c r="U132" s="72">
        <f>F120</f>
        <v>124225</v>
      </c>
      <c r="V132" s="73"/>
      <c r="W132" s="72">
        <f>D120</f>
        <v>67290</v>
      </c>
      <c r="X132" s="73"/>
      <c r="Y132" s="72">
        <f>SUM(Q132:W132)</f>
        <v>247749</v>
      </c>
    </row>
    <row r="133" spans="2:25" s="44" customFormat="1" ht="12" customHeight="1">
      <c r="B133" s="103">
        <f>SUM(D133:J133)</f>
        <v>112793</v>
      </c>
      <c r="C133" s="103"/>
      <c r="D133" s="103">
        <f>D134+D141</f>
        <v>2951</v>
      </c>
      <c r="E133" s="103"/>
      <c r="F133" s="103">
        <f>F134+F141</f>
        <v>95062</v>
      </c>
      <c r="G133" s="103"/>
      <c r="H133" s="103">
        <f>H134+H141</f>
        <v>11259</v>
      </c>
      <c r="I133" s="103"/>
      <c r="J133" s="103">
        <f>J134+J141</f>
        <v>3521</v>
      </c>
      <c r="K133" s="103"/>
      <c r="L133" s="79" t="s">
        <v>44</v>
      </c>
      <c r="M133" s="79" t="s">
        <v>45</v>
      </c>
      <c r="N133" s="79"/>
      <c r="O133" s="107"/>
      <c r="P133" s="108"/>
      <c r="Q133" s="103"/>
      <c r="R133" s="103"/>
      <c r="S133" s="103"/>
      <c r="T133" s="103"/>
      <c r="U133" s="103"/>
      <c r="V133" s="103"/>
      <c r="W133" s="103"/>
      <c r="X133" s="103"/>
      <c r="Y133" s="103"/>
    </row>
    <row r="134" spans="2:25" s="44" customFormat="1" ht="12" customHeight="1">
      <c r="B134" s="103">
        <f>SUM(D134:J134)</f>
        <v>72230</v>
      </c>
      <c r="C134" s="103"/>
      <c r="D134" s="103">
        <f>D135+D137+D139</f>
        <v>1609</v>
      </c>
      <c r="E134" s="103"/>
      <c r="F134" s="103">
        <f>F135+F137+F139</f>
        <v>62467</v>
      </c>
      <c r="G134" s="103"/>
      <c r="H134" s="103">
        <f>H135+H137+H139</f>
        <v>4646</v>
      </c>
      <c r="I134" s="103"/>
      <c r="J134" s="103">
        <f>J135+J137+J139</f>
        <v>3508</v>
      </c>
      <c r="K134" s="103"/>
      <c r="L134" s="111" t="s">
        <v>138</v>
      </c>
      <c r="M134" s="111"/>
      <c r="N134" s="105" t="s">
        <v>139</v>
      </c>
      <c r="O134" s="107"/>
      <c r="P134" s="108"/>
      <c r="Q134" s="103"/>
      <c r="R134" s="103"/>
      <c r="S134" s="103"/>
      <c r="T134" s="103"/>
      <c r="U134" s="103"/>
      <c r="V134" s="103"/>
      <c r="W134" s="103"/>
      <c r="X134" s="103"/>
      <c r="Y134" s="103"/>
    </row>
    <row r="135" spans="2:25" s="116" customFormat="1" ht="12" customHeight="1">
      <c r="B135" s="87">
        <f>SUM(D135:J135)</f>
        <v>77</v>
      </c>
      <c r="C135" s="87"/>
      <c r="D135" s="87">
        <v>0</v>
      </c>
      <c r="E135" s="87"/>
      <c r="F135" s="87">
        <v>0</v>
      </c>
      <c r="G135" s="87"/>
      <c r="H135" s="87">
        <v>0</v>
      </c>
      <c r="I135" s="87"/>
      <c r="J135" s="87">
        <v>77</v>
      </c>
      <c r="K135" s="87"/>
      <c r="L135" s="114" t="s">
        <v>140</v>
      </c>
      <c r="M135" s="114"/>
      <c r="N135" s="114" t="s">
        <v>141</v>
      </c>
      <c r="O135" s="115"/>
      <c r="P135" s="89"/>
      <c r="Q135" s="87"/>
      <c r="R135" s="87"/>
      <c r="S135" s="87"/>
      <c r="T135" s="87"/>
      <c r="U135" s="87"/>
      <c r="V135" s="87"/>
      <c r="W135" s="87"/>
      <c r="X135" s="87"/>
      <c r="Y135" s="87"/>
    </row>
    <row r="136" spans="2:25" s="93" customFormat="1" ht="12" customHeight="1"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114"/>
      <c r="M136" s="114"/>
      <c r="N136" s="114" t="s">
        <v>142</v>
      </c>
      <c r="O136" s="115"/>
      <c r="P136" s="89"/>
      <c r="Q136" s="87"/>
      <c r="R136" s="87"/>
      <c r="S136" s="87"/>
      <c r="T136" s="87"/>
      <c r="U136" s="87"/>
      <c r="V136" s="87"/>
      <c r="W136" s="87"/>
      <c r="X136" s="87"/>
      <c r="Y136" s="87"/>
    </row>
    <row r="137" spans="2:25" s="93" customFormat="1" ht="12" customHeight="1">
      <c r="B137" s="87">
        <f>SUM(D137:J137)</f>
        <v>1653</v>
      </c>
      <c r="C137" s="87"/>
      <c r="D137" s="87">
        <v>0</v>
      </c>
      <c r="E137" s="87"/>
      <c r="F137" s="87">
        <v>0</v>
      </c>
      <c r="G137" s="87"/>
      <c r="H137" s="87">
        <v>0</v>
      </c>
      <c r="I137" s="87"/>
      <c r="J137" s="87">
        <v>1653</v>
      </c>
      <c r="K137" s="87"/>
      <c r="L137" s="114" t="s">
        <v>143</v>
      </c>
      <c r="M137" s="113"/>
      <c r="N137" s="114" t="s">
        <v>144</v>
      </c>
      <c r="O137" s="115"/>
      <c r="P137" s="89"/>
      <c r="Q137" s="87"/>
      <c r="R137" s="87"/>
      <c r="S137" s="87"/>
      <c r="T137" s="87"/>
      <c r="U137" s="87"/>
      <c r="V137" s="87"/>
      <c r="W137" s="87"/>
      <c r="X137" s="87"/>
      <c r="Y137" s="87"/>
    </row>
    <row r="138" spans="2:56" s="56" customFormat="1" ht="12" customHeight="1"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114"/>
      <c r="M138" s="113"/>
      <c r="N138" s="114" t="s">
        <v>145</v>
      </c>
      <c r="O138" s="115"/>
      <c r="P138" s="89"/>
      <c r="Q138" s="87"/>
      <c r="R138" s="87"/>
      <c r="S138" s="87"/>
      <c r="T138" s="87"/>
      <c r="U138" s="87"/>
      <c r="V138" s="87"/>
      <c r="W138" s="87"/>
      <c r="X138" s="87"/>
      <c r="Y138" s="87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</row>
    <row r="139" spans="2:25" s="93" customFormat="1" ht="12" customHeight="1">
      <c r="B139" s="87">
        <f>SUM(D139:J139)</f>
        <v>70500</v>
      </c>
      <c r="C139" s="87"/>
      <c r="D139" s="87">
        <v>1609</v>
      </c>
      <c r="E139" s="87"/>
      <c r="F139" s="87">
        <v>62467</v>
      </c>
      <c r="G139" s="87"/>
      <c r="H139" s="87">
        <v>4646</v>
      </c>
      <c r="I139" s="87"/>
      <c r="J139" s="87">
        <v>1778</v>
      </c>
      <c r="K139" s="87"/>
      <c r="L139" s="114" t="s">
        <v>146</v>
      </c>
      <c r="M139" s="113"/>
      <c r="N139" s="114" t="s">
        <v>147</v>
      </c>
      <c r="O139" s="115"/>
      <c r="P139" s="89"/>
      <c r="Q139" s="87"/>
      <c r="R139" s="87"/>
      <c r="S139" s="87"/>
      <c r="T139" s="87"/>
      <c r="U139" s="87"/>
      <c r="V139" s="87"/>
      <c r="W139" s="87"/>
      <c r="X139" s="87"/>
      <c r="Y139" s="87"/>
    </row>
    <row r="140" spans="2:25" s="93" customFormat="1" ht="12" customHeight="1"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114"/>
      <c r="M140" s="113"/>
      <c r="N140" s="114" t="s">
        <v>148</v>
      </c>
      <c r="O140" s="115"/>
      <c r="P140" s="89"/>
      <c r="Q140" s="87"/>
      <c r="R140" s="87"/>
      <c r="S140" s="87"/>
      <c r="T140" s="87"/>
      <c r="U140" s="87"/>
      <c r="V140" s="87"/>
      <c r="W140" s="87"/>
      <c r="X140" s="87"/>
      <c r="Y140" s="87"/>
    </row>
    <row r="141" spans="2:25" s="68" customFormat="1" ht="12" customHeight="1">
      <c r="B141" s="103">
        <f>SUM(D141:J141)</f>
        <v>40563</v>
      </c>
      <c r="C141" s="103"/>
      <c r="D141" s="103">
        <v>1342</v>
      </c>
      <c r="E141" s="103"/>
      <c r="F141" s="103">
        <v>32595</v>
      </c>
      <c r="G141" s="103"/>
      <c r="H141" s="103">
        <v>6613</v>
      </c>
      <c r="I141" s="103"/>
      <c r="J141" s="103">
        <v>13</v>
      </c>
      <c r="K141" s="103"/>
      <c r="L141" s="111" t="s">
        <v>149</v>
      </c>
      <c r="M141" s="105"/>
      <c r="N141" s="111" t="s">
        <v>150</v>
      </c>
      <c r="O141" s="107"/>
      <c r="P141" s="108"/>
      <c r="Q141" s="103"/>
      <c r="R141" s="103"/>
      <c r="S141" s="103"/>
      <c r="T141" s="103"/>
      <c r="U141" s="103"/>
      <c r="V141" s="103"/>
      <c r="W141" s="103"/>
      <c r="X141" s="103"/>
      <c r="Y141" s="103"/>
    </row>
    <row r="142" spans="2:25" s="68" customFormat="1" ht="12" customHeight="1"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11"/>
      <c r="M142" s="105"/>
      <c r="N142" s="111" t="s">
        <v>151</v>
      </c>
      <c r="O142" s="107"/>
      <c r="P142" s="108"/>
      <c r="Q142" s="103"/>
      <c r="R142" s="103"/>
      <c r="S142" s="103"/>
      <c r="T142" s="103"/>
      <c r="U142" s="103"/>
      <c r="V142" s="103"/>
      <c r="W142" s="103"/>
      <c r="X142" s="103"/>
      <c r="Y142" s="103"/>
    </row>
    <row r="143" spans="2:25" s="68" customFormat="1" ht="12" customHeight="1">
      <c r="B143" s="98">
        <f>SUM(D143:J143)</f>
        <v>152041</v>
      </c>
      <c r="C143" s="98"/>
      <c r="D143" s="98">
        <f>W131-D133</f>
        <v>69901</v>
      </c>
      <c r="E143" s="98"/>
      <c r="F143" s="98">
        <f>U131-F133</f>
        <v>35435</v>
      </c>
      <c r="G143" s="98"/>
      <c r="H143" s="98">
        <f>S131-H133</f>
        <v>30631</v>
      </c>
      <c r="I143" s="98"/>
      <c r="J143" s="98">
        <f>Q131-J133</f>
        <v>16074</v>
      </c>
      <c r="K143" s="98"/>
      <c r="L143" s="121" t="s">
        <v>46</v>
      </c>
      <c r="M143" s="121" t="s">
        <v>47</v>
      </c>
      <c r="N143" s="121"/>
      <c r="O143" s="107"/>
      <c r="P143" s="108"/>
      <c r="Q143" s="103"/>
      <c r="R143" s="103"/>
      <c r="S143" s="103"/>
      <c r="T143" s="103"/>
      <c r="U143" s="103"/>
      <c r="V143" s="103"/>
      <c r="W143" s="103"/>
      <c r="X143" s="103"/>
      <c r="Y143" s="103"/>
    </row>
    <row r="144" spans="2:56" s="67" customFormat="1" ht="12" customHeight="1" thickBot="1">
      <c r="B144" s="63">
        <f>SUM(D144:J144)</f>
        <v>134956</v>
      </c>
      <c r="C144" s="64"/>
      <c r="D144" s="63">
        <f>W132-D133</f>
        <v>64339</v>
      </c>
      <c r="E144" s="64"/>
      <c r="F144" s="63">
        <f>U132-F133</f>
        <v>29163</v>
      </c>
      <c r="G144" s="64"/>
      <c r="H144" s="63">
        <f>S132-H133</f>
        <v>25697</v>
      </c>
      <c r="I144" s="64"/>
      <c r="J144" s="63">
        <f>Q132-J133</f>
        <v>15757</v>
      </c>
      <c r="K144" s="64"/>
      <c r="L144" s="65" t="s">
        <v>48</v>
      </c>
      <c r="M144" s="65" t="s">
        <v>49</v>
      </c>
      <c r="N144" s="65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</row>
    <row r="145" spans="2:25" s="68" customFormat="1" ht="21" customHeight="1">
      <c r="B145" s="15" t="s">
        <v>172</v>
      </c>
      <c r="C145" s="15"/>
      <c r="D145" s="17"/>
      <c r="E145" s="18"/>
      <c r="F145" s="18"/>
      <c r="G145" s="18"/>
      <c r="H145" s="18"/>
      <c r="I145" s="18"/>
      <c r="J145" s="18"/>
      <c r="K145" s="18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s="68" customFormat="1" ht="3.75" customHeight="1">
      <c r="B146" s="20"/>
      <c r="C146" s="20"/>
      <c r="D146" s="20"/>
      <c r="E146" s="20"/>
      <c r="F146" s="20"/>
      <c r="G146" s="20"/>
      <c r="H146" s="20"/>
      <c r="I146" s="20"/>
      <c r="J146" s="20"/>
      <c r="K146" s="21"/>
      <c r="L146" s="22"/>
      <c r="M146" s="23"/>
      <c r="N146" s="24"/>
      <c r="O146" s="24"/>
      <c r="P146" s="25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s="68" customFormat="1" ht="12.75">
      <c r="B147" s="26" t="s">
        <v>7</v>
      </c>
      <c r="C147" s="27"/>
      <c r="D147" s="27"/>
      <c r="E147" s="27"/>
      <c r="F147" s="27"/>
      <c r="G147" s="27"/>
      <c r="H147" s="27"/>
      <c r="I147" s="27"/>
      <c r="J147" s="27"/>
      <c r="K147" s="21"/>
      <c r="L147" s="28" t="s">
        <v>6</v>
      </c>
      <c r="M147" s="29"/>
      <c r="N147" s="30" t="s">
        <v>72</v>
      </c>
      <c r="O147" s="30"/>
      <c r="P147" s="31"/>
      <c r="Q147" s="26" t="s">
        <v>16</v>
      </c>
      <c r="R147" s="27"/>
      <c r="S147" s="27"/>
      <c r="T147" s="27"/>
      <c r="U147" s="27"/>
      <c r="V147" s="27"/>
      <c r="W147" s="27"/>
      <c r="X147" s="27"/>
      <c r="Y147" s="26"/>
    </row>
    <row r="148" spans="2:25" s="68" customFormat="1" ht="2.25" customHeight="1">
      <c r="B148" s="32"/>
      <c r="C148" s="32"/>
      <c r="D148" s="32"/>
      <c r="E148" s="32"/>
      <c r="F148" s="32"/>
      <c r="G148" s="32"/>
      <c r="H148" s="32"/>
      <c r="I148" s="32"/>
      <c r="J148" s="32"/>
      <c r="K148" s="33"/>
      <c r="L148" s="27"/>
      <c r="M148" s="32"/>
      <c r="N148" s="27"/>
      <c r="O148" s="27"/>
      <c r="P148" s="31"/>
      <c r="Q148" s="31"/>
      <c r="R148" s="31"/>
      <c r="S148" s="31"/>
      <c r="T148" s="31"/>
      <c r="U148" s="31"/>
      <c r="V148" s="31"/>
      <c r="W148" s="31"/>
      <c r="X148" s="31"/>
      <c r="Y148" s="31"/>
    </row>
    <row r="149" spans="2:25" s="68" customFormat="1" ht="12.75">
      <c r="B149" s="34" t="s">
        <v>8</v>
      </c>
      <c r="C149" s="21"/>
      <c r="D149" s="35" t="s">
        <v>180</v>
      </c>
      <c r="E149" s="21"/>
      <c r="F149" s="35" t="s">
        <v>181</v>
      </c>
      <c r="G149" s="21"/>
      <c r="H149" s="35" t="s">
        <v>182</v>
      </c>
      <c r="I149" s="21"/>
      <c r="J149" s="35" t="s">
        <v>183</v>
      </c>
      <c r="K149" s="21"/>
      <c r="L149" s="34"/>
      <c r="M149" s="36"/>
      <c r="N149" s="34" t="s">
        <v>73</v>
      </c>
      <c r="O149" s="34"/>
      <c r="P149" s="31"/>
      <c r="Q149" s="35" t="s">
        <v>183</v>
      </c>
      <c r="R149" s="21"/>
      <c r="S149" s="35" t="s">
        <v>182</v>
      </c>
      <c r="T149" s="21"/>
      <c r="U149" s="35" t="s">
        <v>181</v>
      </c>
      <c r="V149" s="21"/>
      <c r="W149" s="35" t="s">
        <v>180</v>
      </c>
      <c r="X149" s="21"/>
      <c r="Y149" s="34" t="s">
        <v>8</v>
      </c>
    </row>
    <row r="150" spans="2:25" s="68" customFormat="1" ht="2.25" customHeight="1">
      <c r="B150" s="36"/>
      <c r="C150" s="21"/>
      <c r="D150" s="21"/>
      <c r="E150" s="21"/>
      <c r="F150" s="21"/>
      <c r="G150" s="21"/>
      <c r="H150" s="21"/>
      <c r="I150" s="21"/>
      <c r="J150" s="21"/>
      <c r="K150" s="21"/>
      <c r="L150" s="34"/>
      <c r="M150" s="36"/>
      <c r="N150" s="34"/>
      <c r="O150" s="34"/>
      <c r="P150" s="37"/>
      <c r="Q150" s="21"/>
      <c r="R150" s="21"/>
      <c r="S150" s="21"/>
      <c r="T150" s="21"/>
      <c r="U150" s="21"/>
      <c r="V150" s="21"/>
      <c r="W150" s="21"/>
      <c r="X150" s="21"/>
      <c r="Y150" s="36"/>
    </row>
    <row r="151" spans="2:25" s="68" customFormat="1" ht="12.75">
      <c r="B151" s="38" t="s">
        <v>9</v>
      </c>
      <c r="C151" s="21"/>
      <c r="D151" s="39" t="s">
        <v>9</v>
      </c>
      <c r="E151" s="40"/>
      <c r="F151" s="39" t="s">
        <v>187</v>
      </c>
      <c r="G151" s="21"/>
      <c r="H151" s="41" t="s">
        <v>190</v>
      </c>
      <c r="I151" s="21"/>
      <c r="J151" s="35" t="s">
        <v>193</v>
      </c>
      <c r="K151" s="21"/>
      <c r="L151" s="34"/>
      <c r="M151" s="36"/>
      <c r="N151" s="34"/>
      <c r="O151" s="34"/>
      <c r="P151" s="37"/>
      <c r="Q151" s="35" t="s">
        <v>193</v>
      </c>
      <c r="R151" s="21"/>
      <c r="S151" s="41" t="s">
        <v>190</v>
      </c>
      <c r="T151" s="40"/>
      <c r="U151" s="39" t="s">
        <v>187</v>
      </c>
      <c r="V151" s="21"/>
      <c r="W151" s="39" t="s">
        <v>9</v>
      </c>
      <c r="X151" s="21"/>
      <c r="Y151" s="38" t="s">
        <v>9</v>
      </c>
    </row>
    <row r="152" spans="2:25" s="68" customFormat="1" ht="12.75">
      <c r="B152" s="42" t="s">
        <v>195</v>
      </c>
      <c r="C152" s="40"/>
      <c r="D152" s="39" t="s">
        <v>186</v>
      </c>
      <c r="E152" s="40"/>
      <c r="F152" s="39" t="s">
        <v>188</v>
      </c>
      <c r="G152" s="40"/>
      <c r="H152" s="41" t="s">
        <v>191</v>
      </c>
      <c r="I152" s="21"/>
      <c r="J152" s="39" t="s">
        <v>213</v>
      </c>
      <c r="K152" s="21"/>
      <c r="L152" s="30"/>
      <c r="M152" s="43"/>
      <c r="N152" s="30"/>
      <c r="O152" s="30"/>
      <c r="P152" s="44"/>
      <c r="Q152" s="39" t="s">
        <v>213</v>
      </c>
      <c r="R152" s="40"/>
      <c r="S152" s="39" t="s">
        <v>191</v>
      </c>
      <c r="T152" s="40"/>
      <c r="U152" s="39" t="s">
        <v>188</v>
      </c>
      <c r="V152" s="40"/>
      <c r="W152" s="39" t="s">
        <v>186</v>
      </c>
      <c r="X152" s="21"/>
      <c r="Y152" s="42" t="s">
        <v>195</v>
      </c>
    </row>
    <row r="153" spans="2:25" s="68" customFormat="1" ht="12" customHeight="1">
      <c r="B153" s="42" t="s">
        <v>194</v>
      </c>
      <c r="C153" s="40"/>
      <c r="D153" s="39" t="s">
        <v>184</v>
      </c>
      <c r="E153" s="40"/>
      <c r="F153" s="39" t="s">
        <v>189</v>
      </c>
      <c r="G153" s="40"/>
      <c r="H153" s="41" t="s">
        <v>185</v>
      </c>
      <c r="I153" s="21"/>
      <c r="J153" s="39" t="s">
        <v>192</v>
      </c>
      <c r="K153" s="21"/>
      <c r="L153" s="30"/>
      <c r="M153" s="43"/>
      <c r="N153" s="30"/>
      <c r="O153" s="30"/>
      <c r="P153" s="44"/>
      <c r="Q153" s="39" t="s">
        <v>192</v>
      </c>
      <c r="R153" s="40"/>
      <c r="S153" s="39" t="s">
        <v>185</v>
      </c>
      <c r="T153" s="40"/>
      <c r="U153" s="39" t="s">
        <v>189</v>
      </c>
      <c r="V153" s="40"/>
      <c r="W153" s="39" t="s">
        <v>184</v>
      </c>
      <c r="X153" s="21"/>
      <c r="Y153" s="42" t="s">
        <v>194</v>
      </c>
    </row>
    <row r="154" spans="2:25" s="68" customFormat="1" ht="2.25" customHeight="1">
      <c r="B154" s="45"/>
      <c r="C154" s="46"/>
      <c r="D154" s="47"/>
      <c r="E154" s="46"/>
      <c r="F154" s="47"/>
      <c r="G154" s="46"/>
      <c r="H154" s="47"/>
      <c r="I154" s="46"/>
      <c r="J154" s="47"/>
      <c r="K154" s="46"/>
      <c r="L154" s="48"/>
      <c r="M154" s="48"/>
      <c r="N154" s="48"/>
      <c r="O154" s="48"/>
      <c r="P154" s="48"/>
      <c r="Q154" s="45"/>
      <c r="R154" s="46"/>
      <c r="S154" s="47"/>
      <c r="T154" s="46"/>
      <c r="U154" s="47"/>
      <c r="V154" s="46"/>
      <c r="W154" s="47"/>
      <c r="X154" s="46"/>
      <c r="Y154" s="47"/>
    </row>
    <row r="155" spans="2:25" s="31" customFormat="1" ht="12" customHeight="1"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11" t="s">
        <v>40</v>
      </c>
      <c r="M155" s="111" t="s">
        <v>41</v>
      </c>
      <c r="N155" s="105"/>
      <c r="O155" s="108"/>
      <c r="P155" s="108"/>
      <c r="Q155" s="103">
        <f>J119</f>
        <v>19595</v>
      </c>
      <c r="R155" s="103"/>
      <c r="S155" s="103">
        <f>H119</f>
        <v>41890</v>
      </c>
      <c r="T155" s="103"/>
      <c r="U155" s="103">
        <f>F119</f>
        <v>130497</v>
      </c>
      <c r="V155" s="103"/>
      <c r="W155" s="103">
        <f>D119</f>
        <v>72852</v>
      </c>
      <c r="X155" s="103"/>
      <c r="Y155" s="103">
        <f>SUM(Q155:W155)</f>
        <v>264834</v>
      </c>
    </row>
    <row r="156" spans="2:25" s="77" customFormat="1" ht="12" customHeight="1">
      <c r="B156" s="72"/>
      <c r="C156" s="73"/>
      <c r="D156" s="72"/>
      <c r="E156" s="74"/>
      <c r="F156" s="72"/>
      <c r="G156" s="74"/>
      <c r="H156" s="72"/>
      <c r="I156" s="74"/>
      <c r="J156" s="72"/>
      <c r="K156" s="74"/>
      <c r="L156" s="76" t="s">
        <v>42</v>
      </c>
      <c r="M156" s="76" t="s">
        <v>43</v>
      </c>
      <c r="N156" s="109"/>
      <c r="O156" s="72"/>
      <c r="P156" s="73"/>
      <c r="Q156" s="72">
        <f>J120</f>
        <v>19278</v>
      </c>
      <c r="R156" s="73"/>
      <c r="S156" s="72">
        <f>H120</f>
        <v>36956</v>
      </c>
      <c r="T156" s="73"/>
      <c r="U156" s="72">
        <f>F120</f>
        <v>124225</v>
      </c>
      <c r="V156" s="73"/>
      <c r="W156" s="72">
        <f>D120</f>
        <v>67290</v>
      </c>
      <c r="X156" s="73"/>
      <c r="Y156" s="72">
        <f>SUM(Q156:W156)</f>
        <v>247749</v>
      </c>
    </row>
    <row r="157" spans="2:25" s="31" customFormat="1" ht="12" customHeight="1">
      <c r="B157" s="103">
        <f>SUM(D157:J157)</f>
        <v>193059</v>
      </c>
      <c r="C157" s="103"/>
      <c r="D157" s="103">
        <f>D158+D159</f>
        <v>35456</v>
      </c>
      <c r="E157" s="103"/>
      <c r="F157" s="103">
        <f>F158+F159</f>
        <v>115587</v>
      </c>
      <c r="G157" s="103"/>
      <c r="H157" s="103">
        <f>H158+H159</f>
        <v>37281</v>
      </c>
      <c r="I157" s="103"/>
      <c r="J157" s="103">
        <f>J158+J159</f>
        <v>4735</v>
      </c>
      <c r="K157" s="103"/>
      <c r="L157" s="79" t="s">
        <v>52</v>
      </c>
      <c r="M157" s="79" t="s">
        <v>53</v>
      </c>
      <c r="N157" s="79"/>
      <c r="O157" s="108"/>
      <c r="P157" s="108"/>
      <c r="Q157" s="103"/>
      <c r="R157" s="103"/>
      <c r="S157" s="103"/>
      <c r="T157" s="103"/>
      <c r="U157" s="103"/>
      <c r="V157" s="103"/>
      <c r="W157" s="103"/>
      <c r="X157" s="103"/>
      <c r="Y157" s="103"/>
    </row>
    <row r="158" spans="2:25" s="54" customFormat="1" ht="12" customHeight="1">
      <c r="B158" s="87">
        <f>SUM(D158:J158)</f>
        <v>112793</v>
      </c>
      <c r="C158" s="87"/>
      <c r="D158" s="87">
        <v>2951</v>
      </c>
      <c r="E158" s="87"/>
      <c r="F158" s="87">
        <v>95062</v>
      </c>
      <c r="G158" s="87"/>
      <c r="H158" s="87">
        <v>11259</v>
      </c>
      <c r="I158" s="87"/>
      <c r="J158" s="87">
        <v>3521</v>
      </c>
      <c r="K158" s="87"/>
      <c r="L158" s="114" t="s">
        <v>152</v>
      </c>
      <c r="M158" s="114"/>
      <c r="N158" s="113" t="s">
        <v>153</v>
      </c>
      <c r="O158" s="89"/>
      <c r="P158" s="89"/>
      <c r="Q158" s="87"/>
      <c r="R158" s="87"/>
      <c r="S158" s="87"/>
      <c r="T158" s="87"/>
      <c r="U158" s="87"/>
      <c r="V158" s="87"/>
      <c r="W158" s="87"/>
      <c r="X158" s="87"/>
      <c r="Y158" s="87"/>
    </row>
    <row r="159" spans="2:25" s="54" customFormat="1" ht="12" customHeight="1">
      <c r="B159" s="87">
        <f>SUM(D159:J159)</f>
        <v>80266</v>
      </c>
      <c r="C159" s="87"/>
      <c r="D159" s="87">
        <v>32505</v>
      </c>
      <c r="E159" s="87"/>
      <c r="F159" s="87">
        <v>20525</v>
      </c>
      <c r="G159" s="87"/>
      <c r="H159" s="87">
        <v>26022</v>
      </c>
      <c r="I159" s="87"/>
      <c r="J159" s="87">
        <v>1214</v>
      </c>
      <c r="K159" s="87"/>
      <c r="L159" s="114" t="s">
        <v>154</v>
      </c>
      <c r="M159" s="114"/>
      <c r="N159" s="114" t="s">
        <v>155</v>
      </c>
      <c r="O159" s="89"/>
      <c r="P159" s="89"/>
      <c r="Q159" s="87"/>
      <c r="R159" s="87"/>
      <c r="S159" s="87"/>
      <c r="T159" s="87"/>
      <c r="U159" s="87"/>
      <c r="V159" s="87"/>
      <c r="W159" s="87"/>
      <c r="X159" s="87"/>
      <c r="Y159" s="87"/>
    </row>
    <row r="160" spans="2:25" s="68" customFormat="1" ht="12" customHeight="1">
      <c r="B160" s="98">
        <f>SUM(D160:J160)</f>
        <v>71775</v>
      </c>
      <c r="C160" s="98"/>
      <c r="D160" s="98">
        <f>W155-D157</f>
        <v>37396</v>
      </c>
      <c r="E160" s="98"/>
      <c r="F160" s="98">
        <f>U155-F157</f>
        <v>14910</v>
      </c>
      <c r="G160" s="98"/>
      <c r="H160" s="98">
        <f>S155-H157</f>
        <v>4609</v>
      </c>
      <c r="I160" s="98"/>
      <c r="J160" s="98">
        <f>Q155-J157</f>
        <v>14860</v>
      </c>
      <c r="K160" s="103"/>
      <c r="L160" s="121" t="s">
        <v>54</v>
      </c>
      <c r="M160" s="128" t="s">
        <v>55</v>
      </c>
      <c r="N160" s="121"/>
      <c r="O160" s="108"/>
      <c r="P160" s="108"/>
      <c r="Q160" s="103"/>
      <c r="R160" s="103"/>
      <c r="S160" s="103"/>
      <c r="T160" s="103"/>
      <c r="U160" s="103"/>
      <c r="V160" s="103"/>
      <c r="W160" s="103"/>
      <c r="X160" s="103"/>
      <c r="Y160" s="103"/>
    </row>
    <row r="161" spans="2:56" s="67" customFormat="1" ht="12" customHeight="1" thickBot="1">
      <c r="B161" s="63">
        <f>SUM(D161:J161)</f>
        <v>54690</v>
      </c>
      <c r="C161" s="64"/>
      <c r="D161" s="63">
        <f>W156-D157</f>
        <v>31834</v>
      </c>
      <c r="E161" s="64"/>
      <c r="F161" s="63">
        <f>U156-F157</f>
        <v>8638</v>
      </c>
      <c r="G161" s="64"/>
      <c r="H161" s="63">
        <f>S156-H157</f>
        <v>-325</v>
      </c>
      <c r="I161" s="64"/>
      <c r="J161" s="63">
        <f>Q156-J157</f>
        <v>14543</v>
      </c>
      <c r="K161" s="64"/>
      <c r="L161" s="65" t="s">
        <v>56</v>
      </c>
      <c r="M161" s="65" t="s">
        <v>57</v>
      </c>
      <c r="N161" s="65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</row>
    <row r="162" spans="2:25" s="68" customFormat="1" ht="21" customHeight="1">
      <c r="B162" s="15" t="s">
        <v>173</v>
      </c>
      <c r="C162" s="15"/>
      <c r="D162" s="17"/>
      <c r="E162" s="18"/>
      <c r="F162" s="18"/>
      <c r="G162" s="18"/>
      <c r="H162" s="18"/>
      <c r="I162" s="18"/>
      <c r="J162" s="18"/>
      <c r="K162" s="18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s="68" customFormat="1" ht="3.75" customHeight="1">
      <c r="B163" s="20"/>
      <c r="C163" s="20"/>
      <c r="D163" s="20"/>
      <c r="E163" s="20"/>
      <c r="F163" s="20"/>
      <c r="G163" s="20"/>
      <c r="H163" s="20"/>
      <c r="I163" s="20"/>
      <c r="J163" s="20"/>
      <c r="K163" s="21"/>
      <c r="L163" s="22"/>
      <c r="M163" s="23"/>
      <c r="N163" s="24"/>
      <c r="O163" s="24"/>
      <c r="P163" s="25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s="68" customFormat="1" ht="12.75">
      <c r="B164" s="26" t="s">
        <v>7</v>
      </c>
      <c r="C164" s="27"/>
      <c r="D164" s="27"/>
      <c r="E164" s="27"/>
      <c r="F164" s="27"/>
      <c r="G164" s="27"/>
      <c r="H164" s="27"/>
      <c r="I164" s="27"/>
      <c r="J164" s="27"/>
      <c r="K164" s="21"/>
      <c r="L164" s="28" t="s">
        <v>6</v>
      </c>
      <c r="M164" s="29"/>
      <c r="N164" s="30" t="s">
        <v>72</v>
      </c>
      <c r="O164" s="30"/>
      <c r="P164" s="31"/>
      <c r="Q164" s="26" t="s">
        <v>16</v>
      </c>
      <c r="R164" s="27"/>
      <c r="S164" s="27"/>
      <c r="T164" s="27"/>
      <c r="U164" s="27"/>
      <c r="V164" s="27"/>
      <c r="W164" s="27"/>
      <c r="X164" s="27"/>
      <c r="Y164" s="26"/>
    </row>
    <row r="165" spans="2:25" s="68" customFormat="1" ht="2.25" customHeight="1">
      <c r="B165" s="32"/>
      <c r="C165" s="32"/>
      <c r="D165" s="32"/>
      <c r="E165" s="32"/>
      <c r="F165" s="32"/>
      <c r="G165" s="32"/>
      <c r="H165" s="32"/>
      <c r="I165" s="32"/>
      <c r="J165" s="32"/>
      <c r="K165" s="33"/>
      <c r="L165" s="27"/>
      <c r="M165" s="32"/>
      <c r="N165" s="27"/>
      <c r="O165" s="27"/>
      <c r="P165" s="31"/>
      <c r="Q165" s="31"/>
      <c r="R165" s="31"/>
      <c r="S165" s="31"/>
      <c r="T165" s="31"/>
      <c r="U165" s="31"/>
      <c r="V165" s="31"/>
      <c r="W165" s="31"/>
      <c r="X165" s="31"/>
      <c r="Y165" s="31"/>
    </row>
    <row r="166" spans="2:25" s="68" customFormat="1" ht="12.75">
      <c r="B166" s="34" t="s">
        <v>8</v>
      </c>
      <c r="C166" s="21"/>
      <c r="D166" s="35" t="s">
        <v>180</v>
      </c>
      <c r="E166" s="21"/>
      <c r="F166" s="35" t="s">
        <v>181</v>
      </c>
      <c r="G166" s="21"/>
      <c r="H166" s="35" t="s">
        <v>182</v>
      </c>
      <c r="I166" s="21"/>
      <c r="J166" s="35" t="s">
        <v>183</v>
      </c>
      <c r="K166" s="21"/>
      <c r="L166" s="34"/>
      <c r="M166" s="36"/>
      <c r="N166" s="34" t="s">
        <v>73</v>
      </c>
      <c r="O166" s="34"/>
      <c r="P166" s="31"/>
      <c r="Q166" s="35" t="s">
        <v>183</v>
      </c>
      <c r="R166" s="21"/>
      <c r="S166" s="35" t="s">
        <v>182</v>
      </c>
      <c r="T166" s="21"/>
      <c r="U166" s="35" t="s">
        <v>181</v>
      </c>
      <c r="V166" s="21"/>
      <c r="W166" s="35" t="s">
        <v>180</v>
      </c>
      <c r="X166" s="21"/>
      <c r="Y166" s="34" t="s">
        <v>8</v>
      </c>
    </row>
    <row r="167" spans="2:25" s="68" customFormat="1" ht="2.25" customHeight="1">
      <c r="B167" s="36"/>
      <c r="C167" s="21"/>
      <c r="D167" s="21"/>
      <c r="E167" s="21"/>
      <c r="F167" s="21"/>
      <c r="G167" s="21"/>
      <c r="H167" s="21"/>
      <c r="I167" s="21"/>
      <c r="J167" s="21"/>
      <c r="K167" s="21"/>
      <c r="L167" s="34"/>
      <c r="M167" s="36"/>
      <c r="N167" s="34"/>
      <c r="O167" s="34"/>
      <c r="P167" s="37"/>
      <c r="Q167" s="21"/>
      <c r="R167" s="21"/>
      <c r="S167" s="21"/>
      <c r="T167" s="21"/>
      <c r="U167" s="21"/>
      <c r="V167" s="21"/>
      <c r="W167" s="21"/>
      <c r="X167" s="21"/>
      <c r="Y167" s="36"/>
    </row>
    <row r="168" spans="2:25" s="68" customFormat="1" ht="12.75">
      <c r="B168" s="38" t="s">
        <v>9</v>
      </c>
      <c r="C168" s="21"/>
      <c r="D168" s="39" t="s">
        <v>9</v>
      </c>
      <c r="E168" s="40"/>
      <c r="F168" s="39" t="s">
        <v>187</v>
      </c>
      <c r="G168" s="21"/>
      <c r="H168" s="41" t="s">
        <v>190</v>
      </c>
      <c r="I168" s="21"/>
      <c r="J168" s="35" t="s">
        <v>193</v>
      </c>
      <c r="K168" s="21"/>
      <c r="L168" s="34"/>
      <c r="M168" s="36"/>
      <c r="N168" s="34"/>
      <c r="O168" s="34"/>
      <c r="P168" s="37"/>
      <c r="Q168" s="35" t="s">
        <v>193</v>
      </c>
      <c r="R168" s="21"/>
      <c r="S168" s="41" t="s">
        <v>190</v>
      </c>
      <c r="T168" s="40"/>
      <c r="U168" s="39" t="s">
        <v>187</v>
      </c>
      <c r="V168" s="21"/>
      <c r="W168" s="39" t="s">
        <v>9</v>
      </c>
      <c r="X168" s="21"/>
      <c r="Y168" s="38" t="s">
        <v>9</v>
      </c>
    </row>
    <row r="169" spans="2:25" s="68" customFormat="1" ht="12.75">
      <c r="B169" s="42" t="s">
        <v>195</v>
      </c>
      <c r="C169" s="40"/>
      <c r="D169" s="39" t="s">
        <v>186</v>
      </c>
      <c r="E169" s="40"/>
      <c r="F169" s="39" t="s">
        <v>188</v>
      </c>
      <c r="G169" s="40"/>
      <c r="H169" s="41" t="s">
        <v>191</v>
      </c>
      <c r="I169" s="21"/>
      <c r="J169" s="39" t="s">
        <v>213</v>
      </c>
      <c r="K169" s="21"/>
      <c r="L169" s="30"/>
      <c r="M169" s="43"/>
      <c r="N169" s="30"/>
      <c r="O169" s="30"/>
      <c r="P169" s="44"/>
      <c r="Q169" s="39" t="s">
        <v>213</v>
      </c>
      <c r="R169" s="40"/>
      <c r="S169" s="39" t="s">
        <v>191</v>
      </c>
      <c r="T169" s="40"/>
      <c r="U169" s="39" t="s">
        <v>188</v>
      </c>
      <c r="V169" s="40"/>
      <c r="W169" s="39" t="s">
        <v>186</v>
      </c>
      <c r="X169" s="21"/>
      <c r="Y169" s="42" t="s">
        <v>195</v>
      </c>
    </row>
    <row r="170" spans="2:25" s="68" customFormat="1" ht="12" customHeight="1">
      <c r="B170" s="42" t="s">
        <v>194</v>
      </c>
      <c r="C170" s="40"/>
      <c r="D170" s="39" t="s">
        <v>184</v>
      </c>
      <c r="E170" s="40"/>
      <c r="F170" s="39" t="s">
        <v>189</v>
      </c>
      <c r="G170" s="40"/>
      <c r="H170" s="41" t="s">
        <v>185</v>
      </c>
      <c r="I170" s="21"/>
      <c r="J170" s="39" t="s">
        <v>192</v>
      </c>
      <c r="K170" s="21"/>
      <c r="L170" s="30"/>
      <c r="M170" s="43"/>
      <c r="N170" s="30"/>
      <c r="O170" s="30"/>
      <c r="P170" s="44"/>
      <c r="Q170" s="39" t="s">
        <v>192</v>
      </c>
      <c r="R170" s="40"/>
      <c r="S170" s="39" t="s">
        <v>185</v>
      </c>
      <c r="T170" s="40"/>
      <c r="U170" s="39" t="s">
        <v>189</v>
      </c>
      <c r="V170" s="40"/>
      <c r="W170" s="39" t="s">
        <v>184</v>
      </c>
      <c r="X170" s="21"/>
      <c r="Y170" s="42" t="s">
        <v>194</v>
      </c>
    </row>
    <row r="171" spans="2:25" s="68" customFormat="1" ht="2.25" customHeight="1">
      <c r="B171" s="45"/>
      <c r="C171" s="46"/>
      <c r="D171" s="47"/>
      <c r="E171" s="46"/>
      <c r="F171" s="47"/>
      <c r="G171" s="46"/>
      <c r="H171" s="47"/>
      <c r="I171" s="46"/>
      <c r="J171" s="47"/>
      <c r="K171" s="46"/>
      <c r="L171" s="48"/>
      <c r="M171" s="48"/>
      <c r="N171" s="48"/>
      <c r="O171" s="48"/>
      <c r="P171" s="48"/>
      <c r="Q171" s="45"/>
      <c r="R171" s="46"/>
      <c r="S171" s="47"/>
      <c r="T171" s="46"/>
      <c r="U171" s="47"/>
      <c r="V171" s="46"/>
      <c r="W171" s="47"/>
      <c r="X171" s="46"/>
      <c r="Y171" s="47"/>
    </row>
    <row r="172" spans="2:25" s="68" customFormat="1" ht="12" customHeight="1"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4" t="s">
        <v>46</v>
      </c>
      <c r="M172" s="111" t="s">
        <v>47</v>
      </c>
      <c r="N172" s="106"/>
      <c r="O172" s="108"/>
      <c r="P172" s="108"/>
      <c r="Q172" s="103">
        <f>J143</f>
        <v>16074</v>
      </c>
      <c r="R172" s="103"/>
      <c r="S172" s="103">
        <f>H143</f>
        <v>30631</v>
      </c>
      <c r="T172" s="103"/>
      <c r="U172" s="103">
        <f>F143</f>
        <v>35435</v>
      </c>
      <c r="V172" s="103"/>
      <c r="W172" s="103">
        <f>D143</f>
        <v>69901</v>
      </c>
      <c r="X172" s="103"/>
      <c r="Y172" s="103">
        <f>SUM(Q172:W172)</f>
        <v>152041</v>
      </c>
    </row>
    <row r="173" spans="2:25" s="77" customFormat="1" ht="12" customHeight="1">
      <c r="B173" s="72"/>
      <c r="C173" s="73"/>
      <c r="D173" s="72"/>
      <c r="E173" s="74"/>
      <c r="F173" s="72"/>
      <c r="G173" s="74"/>
      <c r="H173" s="72"/>
      <c r="I173" s="74"/>
      <c r="J173" s="72"/>
      <c r="K173" s="74"/>
      <c r="L173" s="76" t="s">
        <v>48</v>
      </c>
      <c r="M173" s="76" t="s">
        <v>49</v>
      </c>
      <c r="N173" s="109"/>
      <c r="O173" s="72"/>
      <c r="P173" s="73"/>
      <c r="Q173" s="72">
        <f>J144</f>
        <v>15757</v>
      </c>
      <c r="R173" s="73"/>
      <c r="S173" s="72">
        <f>H144</f>
        <v>25697</v>
      </c>
      <c r="T173" s="73"/>
      <c r="U173" s="72">
        <f>F144</f>
        <v>29163</v>
      </c>
      <c r="V173" s="73"/>
      <c r="W173" s="72">
        <f>D144</f>
        <v>64339</v>
      </c>
      <c r="X173" s="73"/>
      <c r="Y173" s="72">
        <f>SUM(Q173:W173)</f>
        <v>134956</v>
      </c>
    </row>
    <row r="174" spans="2:25" s="68" customFormat="1" ht="12" customHeight="1">
      <c r="B174" s="103">
        <f>SUM(D174:J174)</f>
        <v>80266</v>
      </c>
      <c r="C174" s="103"/>
      <c r="D174" s="103">
        <f>D175</f>
        <v>32505</v>
      </c>
      <c r="E174" s="103"/>
      <c r="F174" s="103">
        <f>F175</f>
        <v>20525</v>
      </c>
      <c r="G174" s="103"/>
      <c r="H174" s="103">
        <f>H175</f>
        <v>26022</v>
      </c>
      <c r="I174" s="103"/>
      <c r="J174" s="103">
        <f>J175</f>
        <v>1214</v>
      </c>
      <c r="K174" s="103"/>
      <c r="L174" s="79" t="s">
        <v>50</v>
      </c>
      <c r="M174" s="79" t="s">
        <v>51</v>
      </c>
      <c r="N174" s="79"/>
      <c r="O174" s="108"/>
      <c r="P174" s="108"/>
      <c r="Q174" s="103"/>
      <c r="R174" s="103"/>
      <c r="S174" s="103"/>
      <c r="T174" s="103"/>
      <c r="U174" s="103"/>
      <c r="V174" s="103"/>
      <c r="W174" s="103"/>
      <c r="X174" s="103"/>
      <c r="Y174" s="103"/>
    </row>
    <row r="175" spans="2:25" s="93" customFormat="1" ht="12" customHeight="1">
      <c r="B175" s="87">
        <f>SUM(D175:J175)</f>
        <v>80266</v>
      </c>
      <c r="C175" s="87"/>
      <c r="D175" s="87">
        <v>32505</v>
      </c>
      <c r="E175" s="87"/>
      <c r="F175" s="87">
        <v>20525</v>
      </c>
      <c r="G175" s="87"/>
      <c r="H175" s="87">
        <v>26022</v>
      </c>
      <c r="I175" s="87"/>
      <c r="J175" s="87">
        <v>1214</v>
      </c>
      <c r="K175" s="87"/>
      <c r="L175" s="112" t="s">
        <v>156</v>
      </c>
      <c r="M175" s="113"/>
      <c r="N175" s="114" t="s">
        <v>157</v>
      </c>
      <c r="O175" s="114"/>
      <c r="P175" s="89"/>
      <c r="Q175" s="87"/>
      <c r="R175" s="87"/>
      <c r="S175" s="87"/>
      <c r="T175" s="87"/>
      <c r="U175" s="87"/>
      <c r="V175" s="87"/>
      <c r="W175" s="87"/>
      <c r="X175" s="87"/>
      <c r="Y175" s="87"/>
    </row>
    <row r="176" spans="2:25" s="68" customFormat="1" ht="12" customHeight="1">
      <c r="B176" s="98">
        <f>SUM(D176:J176)</f>
        <v>71775</v>
      </c>
      <c r="C176" s="98"/>
      <c r="D176" s="98">
        <f>W172-D174</f>
        <v>37396</v>
      </c>
      <c r="E176" s="98"/>
      <c r="F176" s="98">
        <f>U172-F174</f>
        <v>14910</v>
      </c>
      <c r="G176" s="98"/>
      <c r="H176" s="98">
        <f>S172-H174</f>
        <v>4609</v>
      </c>
      <c r="I176" s="98"/>
      <c r="J176" s="98">
        <f>Q172-J174</f>
        <v>14860</v>
      </c>
      <c r="K176" s="103"/>
      <c r="L176" s="122" t="s">
        <v>54</v>
      </c>
      <c r="M176" s="128" t="s">
        <v>55</v>
      </c>
      <c r="N176" s="122"/>
      <c r="O176" s="108"/>
      <c r="P176" s="108"/>
      <c r="Q176" s="103"/>
      <c r="R176" s="103"/>
      <c r="S176" s="103"/>
      <c r="T176" s="103"/>
      <c r="U176" s="103"/>
      <c r="V176" s="103"/>
      <c r="W176" s="103"/>
      <c r="X176" s="103"/>
      <c r="Y176" s="103"/>
    </row>
    <row r="177" spans="2:56" s="67" customFormat="1" ht="12" customHeight="1" thickBot="1">
      <c r="B177" s="63">
        <f>SUM(D177:J177)</f>
        <v>54690</v>
      </c>
      <c r="C177" s="64"/>
      <c r="D177" s="63">
        <f>W173-D174</f>
        <v>31834</v>
      </c>
      <c r="E177" s="64"/>
      <c r="F177" s="63">
        <f>U173-F174</f>
        <v>8638</v>
      </c>
      <c r="G177" s="64"/>
      <c r="H177" s="63">
        <f>S173-H174</f>
        <v>-325</v>
      </c>
      <c r="I177" s="64"/>
      <c r="J177" s="63">
        <f>Q173-J174</f>
        <v>14543</v>
      </c>
      <c r="K177" s="64"/>
      <c r="L177" s="65" t="s">
        <v>56</v>
      </c>
      <c r="M177" s="65" t="s">
        <v>57</v>
      </c>
      <c r="N177" s="65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</row>
    <row r="178" spans="2:25" s="68" customFormat="1" ht="18">
      <c r="B178" s="14" t="s">
        <v>27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2:25" s="68" customFormat="1" ht="21" customHeight="1">
      <c r="B179" s="15" t="s">
        <v>28</v>
      </c>
      <c r="C179" s="15"/>
      <c r="D179" s="17"/>
      <c r="E179" s="18"/>
      <c r="F179" s="18"/>
      <c r="G179" s="18"/>
      <c r="H179" s="18"/>
      <c r="I179" s="18"/>
      <c r="J179" s="18"/>
      <c r="K179" s="18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2:25" s="68" customFormat="1" ht="3.75" customHeight="1">
      <c r="B180" s="20"/>
      <c r="C180" s="20"/>
      <c r="D180" s="20"/>
      <c r="E180" s="20"/>
      <c r="F180" s="20"/>
      <c r="G180" s="20"/>
      <c r="H180" s="20"/>
      <c r="I180" s="20"/>
      <c r="J180" s="20"/>
      <c r="K180" s="21"/>
      <c r="L180" s="22"/>
      <c r="M180" s="23"/>
      <c r="N180" s="24"/>
      <c r="O180" s="24"/>
      <c r="P180" s="25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2:25" s="68" customFormat="1" ht="12.75">
      <c r="B181" s="26" t="s">
        <v>29</v>
      </c>
      <c r="C181" s="27"/>
      <c r="D181" s="27"/>
      <c r="E181" s="27"/>
      <c r="F181" s="27"/>
      <c r="G181" s="27"/>
      <c r="H181" s="27"/>
      <c r="I181" s="27"/>
      <c r="J181" s="27"/>
      <c r="K181" s="21"/>
      <c r="L181" s="28" t="s">
        <v>6</v>
      </c>
      <c r="M181" s="29"/>
      <c r="N181" s="30" t="s">
        <v>72</v>
      </c>
      <c r="O181" s="30"/>
      <c r="P181" s="31"/>
      <c r="Q181" s="34" t="s">
        <v>30</v>
      </c>
      <c r="R181" s="27"/>
      <c r="S181" s="27"/>
      <c r="T181" s="27"/>
      <c r="U181" s="27"/>
      <c r="V181" s="27"/>
      <c r="W181" s="27"/>
      <c r="X181" s="27"/>
      <c r="Y181" s="129"/>
    </row>
    <row r="182" spans="2:25" s="68" customFormat="1" ht="2.25" customHeight="1">
      <c r="B182" s="32"/>
      <c r="C182" s="32"/>
      <c r="D182" s="32"/>
      <c r="E182" s="32"/>
      <c r="F182" s="32"/>
      <c r="G182" s="32"/>
      <c r="H182" s="32"/>
      <c r="I182" s="32"/>
      <c r="J182" s="32"/>
      <c r="K182" s="33"/>
      <c r="L182" s="27"/>
      <c r="M182" s="32"/>
      <c r="N182" s="27"/>
      <c r="O182" s="27"/>
      <c r="P182" s="31"/>
      <c r="Q182" s="31"/>
      <c r="R182" s="31"/>
      <c r="S182" s="31"/>
      <c r="T182" s="31"/>
      <c r="U182" s="31"/>
      <c r="V182" s="31"/>
      <c r="W182" s="31"/>
      <c r="X182" s="31"/>
      <c r="Y182" s="31"/>
    </row>
    <row r="183" spans="2:25" s="68" customFormat="1" ht="12.75">
      <c r="B183" s="34" t="s">
        <v>8</v>
      </c>
      <c r="C183" s="21"/>
      <c r="D183" s="35" t="s">
        <v>180</v>
      </c>
      <c r="E183" s="21"/>
      <c r="F183" s="35" t="s">
        <v>181</v>
      </c>
      <c r="G183" s="21"/>
      <c r="H183" s="35" t="s">
        <v>182</v>
      </c>
      <c r="I183" s="21"/>
      <c r="J183" s="35" t="s">
        <v>183</v>
      </c>
      <c r="K183" s="21"/>
      <c r="L183" s="34"/>
      <c r="M183" s="36"/>
      <c r="N183" s="34" t="s">
        <v>73</v>
      </c>
      <c r="O183" s="34"/>
      <c r="P183" s="31"/>
      <c r="Q183" s="35" t="s">
        <v>183</v>
      </c>
      <c r="R183" s="21"/>
      <c r="S183" s="35" t="s">
        <v>182</v>
      </c>
      <c r="T183" s="21"/>
      <c r="U183" s="35" t="s">
        <v>181</v>
      </c>
      <c r="V183" s="21"/>
      <c r="W183" s="35" t="s">
        <v>180</v>
      </c>
      <c r="X183" s="21"/>
      <c r="Y183" s="34" t="s">
        <v>8</v>
      </c>
    </row>
    <row r="184" spans="2:25" s="68" customFormat="1" ht="2.25" customHeight="1">
      <c r="B184" s="36"/>
      <c r="C184" s="21"/>
      <c r="D184" s="21"/>
      <c r="E184" s="21"/>
      <c r="F184" s="21"/>
      <c r="G184" s="21"/>
      <c r="H184" s="21"/>
      <c r="I184" s="21"/>
      <c r="J184" s="21"/>
      <c r="K184" s="21"/>
      <c r="L184" s="34"/>
      <c r="M184" s="36"/>
      <c r="N184" s="34"/>
      <c r="O184" s="34"/>
      <c r="P184" s="37"/>
      <c r="Q184" s="21"/>
      <c r="R184" s="21"/>
      <c r="S184" s="21"/>
      <c r="T184" s="21"/>
      <c r="U184" s="21"/>
      <c r="V184" s="21"/>
      <c r="W184" s="21"/>
      <c r="X184" s="21"/>
      <c r="Y184" s="36"/>
    </row>
    <row r="185" spans="2:25" s="68" customFormat="1" ht="12.75">
      <c r="B185" s="38" t="s">
        <v>9</v>
      </c>
      <c r="C185" s="21"/>
      <c r="D185" s="39" t="s">
        <v>9</v>
      </c>
      <c r="E185" s="40"/>
      <c r="F185" s="39" t="s">
        <v>187</v>
      </c>
      <c r="G185" s="21"/>
      <c r="H185" s="41" t="s">
        <v>190</v>
      </c>
      <c r="I185" s="21"/>
      <c r="J185" s="35" t="s">
        <v>193</v>
      </c>
      <c r="K185" s="21"/>
      <c r="L185" s="34"/>
      <c r="M185" s="36"/>
      <c r="N185" s="34"/>
      <c r="O185" s="34"/>
      <c r="P185" s="37"/>
      <c r="Q185" s="35" t="s">
        <v>193</v>
      </c>
      <c r="R185" s="21"/>
      <c r="S185" s="41" t="s">
        <v>190</v>
      </c>
      <c r="T185" s="40"/>
      <c r="U185" s="39" t="s">
        <v>187</v>
      </c>
      <c r="V185" s="21"/>
      <c r="W185" s="39" t="s">
        <v>9</v>
      </c>
      <c r="X185" s="21"/>
      <c r="Y185" s="38" t="s">
        <v>9</v>
      </c>
    </row>
    <row r="186" spans="2:25" s="68" customFormat="1" ht="12.75">
      <c r="B186" s="42" t="s">
        <v>195</v>
      </c>
      <c r="C186" s="40"/>
      <c r="D186" s="39" t="s">
        <v>186</v>
      </c>
      <c r="E186" s="40"/>
      <c r="F186" s="39" t="s">
        <v>188</v>
      </c>
      <c r="G186" s="40"/>
      <c r="H186" s="41" t="s">
        <v>191</v>
      </c>
      <c r="I186" s="21"/>
      <c r="J186" s="39" t="s">
        <v>213</v>
      </c>
      <c r="K186" s="21"/>
      <c r="L186" s="30"/>
      <c r="M186" s="43"/>
      <c r="N186" s="30"/>
      <c r="O186" s="30"/>
      <c r="P186" s="44"/>
      <c r="Q186" s="39" t="s">
        <v>213</v>
      </c>
      <c r="R186" s="40"/>
      <c r="S186" s="39" t="s">
        <v>191</v>
      </c>
      <c r="T186" s="40"/>
      <c r="U186" s="39" t="s">
        <v>188</v>
      </c>
      <c r="V186" s="40"/>
      <c r="W186" s="39" t="s">
        <v>186</v>
      </c>
      <c r="X186" s="21"/>
      <c r="Y186" s="42" t="s">
        <v>195</v>
      </c>
    </row>
    <row r="187" spans="2:25" s="68" customFormat="1" ht="12" customHeight="1">
      <c r="B187" s="42" t="s">
        <v>194</v>
      </c>
      <c r="C187" s="40"/>
      <c r="D187" s="39" t="s">
        <v>184</v>
      </c>
      <c r="E187" s="40"/>
      <c r="F187" s="39" t="s">
        <v>189</v>
      </c>
      <c r="G187" s="40"/>
      <c r="H187" s="41" t="s">
        <v>185</v>
      </c>
      <c r="I187" s="21"/>
      <c r="J187" s="39" t="s">
        <v>192</v>
      </c>
      <c r="K187" s="21"/>
      <c r="L187" s="30"/>
      <c r="M187" s="43"/>
      <c r="N187" s="30"/>
      <c r="O187" s="30"/>
      <c r="P187" s="44"/>
      <c r="Q187" s="39" t="s">
        <v>192</v>
      </c>
      <c r="R187" s="40"/>
      <c r="S187" s="39" t="s">
        <v>185</v>
      </c>
      <c r="T187" s="40"/>
      <c r="U187" s="39" t="s">
        <v>189</v>
      </c>
      <c r="V187" s="40"/>
      <c r="W187" s="39" t="s">
        <v>184</v>
      </c>
      <c r="X187" s="21"/>
      <c r="Y187" s="42" t="s">
        <v>194</v>
      </c>
    </row>
    <row r="188" spans="2:25" s="68" customFormat="1" ht="2.25" customHeight="1">
      <c r="B188" s="45"/>
      <c r="C188" s="46"/>
      <c r="D188" s="47"/>
      <c r="E188" s="46"/>
      <c r="F188" s="47"/>
      <c r="G188" s="46"/>
      <c r="H188" s="47"/>
      <c r="I188" s="46"/>
      <c r="J188" s="47"/>
      <c r="K188" s="46"/>
      <c r="L188" s="48"/>
      <c r="M188" s="48"/>
      <c r="N188" s="48"/>
      <c r="O188" s="48"/>
      <c r="P188" s="48"/>
      <c r="Q188" s="45"/>
      <c r="R188" s="46"/>
      <c r="S188" s="47"/>
      <c r="T188" s="46"/>
      <c r="U188" s="47"/>
      <c r="V188" s="46"/>
      <c r="W188" s="47"/>
      <c r="X188" s="46"/>
      <c r="Y188" s="47"/>
    </row>
    <row r="189" spans="2:25" s="77" customFormat="1" ht="12" customHeight="1">
      <c r="B189" s="72"/>
      <c r="C189" s="73"/>
      <c r="D189" s="72"/>
      <c r="E189" s="74"/>
      <c r="F189" s="72"/>
      <c r="G189" s="74"/>
      <c r="H189" s="72"/>
      <c r="I189" s="74"/>
      <c r="J189" s="72"/>
      <c r="K189" s="74"/>
      <c r="L189" s="76" t="s">
        <v>56</v>
      </c>
      <c r="M189" s="76" t="s">
        <v>57</v>
      </c>
      <c r="N189" s="109"/>
      <c r="O189" s="72"/>
      <c r="P189" s="73"/>
      <c r="Q189" s="72">
        <f>J177</f>
        <v>14543</v>
      </c>
      <c r="R189" s="73"/>
      <c r="S189" s="72">
        <f>H177</f>
        <v>-325</v>
      </c>
      <c r="T189" s="73"/>
      <c r="U189" s="72">
        <f>F177</f>
        <v>8638</v>
      </c>
      <c r="V189" s="73"/>
      <c r="W189" s="72">
        <f>D177</f>
        <v>31834</v>
      </c>
      <c r="X189" s="73"/>
      <c r="Y189" s="72">
        <f>SUM(Q189:W189)</f>
        <v>54690</v>
      </c>
    </row>
    <row r="190" spans="2:25" s="37" customFormat="1" ht="12" customHeight="1"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79" t="s">
        <v>58</v>
      </c>
      <c r="M190" s="79" t="s">
        <v>59</v>
      </c>
      <c r="N190" s="79"/>
      <c r="O190" s="108"/>
      <c r="P190" s="108"/>
      <c r="Q190" s="103">
        <f>Q191+Q192+Q193</f>
        <v>-672</v>
      </c>
      <c r="R190" s="103"/>
      <c r="S190" s="103">
        <f>S191+S192+S193</f>
        <v>7162</v>
      </c>
      <c r="T190" s="103"/>
      <c r="U190" s="103">
        <f>U191+U192+U193</f>
        <v>8867</v>
      </c>
      <c r="V190" s="103"/>
      <c r="W190" s="103">
        <f>W191+W192+W193</f>
        <v>-1560</v>
      </c>
      <c r="X190" s="103"/>
      <c r="Y190" s="103">
        <f>Y191+Y192+Y193</f>
        <v>5653</v>
      </c>
    </row>
    <row r="191" spans="2:25" s="126" customFormat="1" ht="12" customHeight="1"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114" t="s">
        <v>158</v>
      </c>
      <c r="M191" s="114"/>
      <c r="N191" s="113" t="s">
        <v>159</v>
      </c>
      <c r="O191" s="89"/>
      <c r="P191" s="89"/>
      <c r="Q191" s="87">
        <v>0</v>
      </c>
      <c r="R191" s="87"/>
      <c r="S191" s="87">
        <v>2523</v>
      </c>
      <c r="T191" s="87"/>
      <c r="U191" s="87">
        <v>2759</v>
      </c>
      <c r="V191" s="87"/>
      <c r="W191" s="87">
        <v>70</v>
      </c>
      <c r="X191" s="87"/>
      <c r="Y191" s="87">
        <v>5352</v>
      </c>
    </row>
    <row r="192" spans="2:25" s="126" customFormat="1" ht="12" customHeight="1"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114" t="s">
        <v>160</v>
      </c>
      <c r="M192" s="114"/>
      <c r="N192" s="114" t="s">
        <v>161</v>
      </c>
      <c r="O192" s="89"/>
      <c r="P192" s="89"/>
      <c r="Q192" s="87">
        <v>1</v>
      </c>
      <c r="R192" s="87"/>
      <c r="S192" s="87">
        <v>338</v>
      </c>
      <c r="T192" s="87"/>
      <c r="U192" s="87">
        <v>2286</v>
      </c>
      <c r="V192" s="87"/>
      <c r="W192" s="87">
        <v>1370</v>
      </c>
      <c r="X192" s="87"/>
      <c r="Y192" s="87">
        <v>3995</v>
      </c>
    </row>
    <row r="193" spans="2:25" s="93" customFormat="1" ht="12" customHeight="1">
      <c r="B193" s="91"/>
      <c r="C193" s="55"/>
      <c r="D193" s="91"/>
      <c r="E193" s="53"/>
      <c r="F193" s="91"/>
      <c r="G193" s="53"/>
      <c r="H193" s="91"/>
      <c r="I193" s="53"/>
      <c r="J193" s="91"/>
      <c r="K193" s="53"/>
      <c r="L193" s="92" t="s">
        <v>162</v>
      </c>
      <c r="M193" s="92"/>
      <c r="N193" s="92" t="s">
        <v>163</v>
      </c>
      <c r="O193" s="91"/>
      <c r="P193" s="55"/>
      <c r="Q193" s="91">
        <v>-673</v>
      </c>
      <c r="R193" s="55"/>
      <c r="S193" s="91">
        <v>4301</v>
      </c>
      <c r="T193" s="55"/>
      <c r="U193" s="91">
        <v>3822</v>
      </c>
      <c r="V193" s="55"/>
      <c r="W193" s="91">
        <v>-3000</v>
      </c>
      <c r="X193" s="55"/>
      <c r="Y193" s="91">
        <v>-3694</v>
      </c>
    </row>
    <row r="194" spans="2:56" s="131" customFormat="1" ht="12" customHeight="1"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79" t="s">
        <v>58</v>
      </c>
      <c r="M194" s="79" t="s">
        <v>60</v>
      </c>
      <c r="N194" s="79"/>
      <c r="O194" s="108"/>
      <c r="P194" s="108"/>
      <c r="Q194" s="103">
        <f>Q195+Q196+Q197</f>
        <v>-48</v>
      </c>
      <c r="R194" s="103"/>
      <c r="S194" s="103">
        <f>S195+S196+S197</f>
        <v>-1337</v>
      </c>
      <c r="T194" s="103"/>
      <c r="U194" s="103">
        <f>U195+U196+U197</f>
        <v>-9421</v>
      </c>
      <c r="V194" s="103"/>
      <c r="W194" s="103">
        <f>W195+W196+W197</f>
        <v>-11539</v>
      </c>
      <c r="X194" s="103"/>
      <c r="Y194" s="103">
        <f>Y195+Y196+Y197</f>
        <v>-14201</v>
      </c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0"/>
      <c r="AY194" s="130"/>
      <c r="AZ194" s="130"/>
      <c r="BA194" s="130"/>
      <c r="BB194" s="130"/>
      <c r="BC194" s="130"/>
      <c r="BD194" s="130"/>
    </row>
    <row r="195" spans="2:56" s="56" customFormat="1" ht="12" customHeight="1"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114" t="s">
        <v>158</v>
      </c>
      <c r="M195" s="113"/>
      <c r="N195" s="114" t="s">
        <v>159</v>
      </c>
      <c r="O195" s="89"/>
      <c r="P195" s="89"/>
      <c r="Q195" s="87">
        <v>0</v>
      </c>
      <c r="R195" s="87"/>
      <c r="S195" s="87">
        <v>0</v>
      </c>
      <c r="T195" s="87"/>
      <c r="U195" s="87">
        <v>0</v>
      </c>
      <c r="V195" s="87"/>
      <c r="W195" s="87">
        <v>0</v>
      </c>
      <c r="X195" s="87"/>
      <c r="Y195" s="87">
        <v>0</v>
      </c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</row>
    <row r="196" spans="2:25" s="132" customFormat="1" ht="12" customHeight="1"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114" t="s">
        <v>160</v>
      </c>
      <c r="M196" s="114"/>
      <c r="N196" s="114" t="s">
        <v>161</v>
      </c>
      <c r="O196" s="89"/>
      <c r="P196" s="89"/>
      <c r="Q196" s="87">
        <v>-3</v>
      </c>
      <c r="R196" s="87"/>
      <c r="S196" s="87">
        <v>-901</v>
      </c>
      <c r="T196" s="87"/>
      <c r="U196" s="87">
        <v>-5525</v>
      </c>
      <c r="V196" s="87"/>
      <c r="W196" s="87">
        <v>-5304</v>
      </c>
      <c r="X196" s="87"/>
      <c r="Y196" s="87">
        <v>-11733</v>
      </c>
    </row>
    <row r="197" spans="2:25" s="93" customFormat="1" ht="12" customHeight="1"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114" t="s">
        <v>162</v>
      </c>
      <c r="M197" s="114"/>
      <c r="N197" s="114" t="s">
        <v>174</v>
      </c>
      <c r="O197" s="89"/>
      <c r="P197" s="89"/>
      <c r="Q197" s="87">
        <v>-45</v>
      </c>
      <c r="R197" s="87"/>
      <c r="S197" s="87">
        <v>-436</v>
      </c>
      <c r="T197" s="87"/>
      <c r="U197" s="87">
        <v>-3896</v>
      </c>
      <c r="V197" s="87"/>
      <c r="W197" s="87">
        <v>-6235</v>
      </c>
      <c r="X197" s="87"/>
      <c r="Y197" s="87">
        <v>-2468</v>
      </c>
    </row>
    <row r="198" spans="2:25" s="68" customFormat="1" ht="12" customHeight="1">
      <c r="B198" s="133">
        <f>SUM(D198:J198)</f>
        <v>46142</v>
      </c>
      <c r="C198" s="133"/>
      <c r="D198" s="133">
        <f>W189+W190+W194</f>
        <v>18735</v>
      </c>
      <c r="E198" s="133"/>
      <c r="F198" s="133">
        <f>U189+U190+U194</f>
        <v>8084</v>
      </c>
      <c r="G198" s="133"/>
      <c r="H198" s="133">
        <f>S189+S190+S194</f>
        <v>5500</v>
      </c>
      <c r="I198" s="133"/>
      <c r="J198" s="133">
        <f>Q189+Q190+Q194</f>
        <v>13823</v>
      </c>
      <c r="K198" s="103"/>
      <c r="L198" s="134" t="s">
        <v>61</v>
      </c>
      <c r="M198" s="134" t="s">
        <v>164</v>
      </c>
      <c r="N198" s="134"/>
      <c r="O198" s="108"/>
      <c r="P198" s="108"/>
      <c r="Q198" s="103"/>
      <c r="R198" s="103"/>
      <c r="S198" s="103"/>
      <c r="T198" s="103"/>
      <c r="U198" s="103"/>
      <c r="V198" s="103"/>
      <c r="W198" s="103"/>
      <c r="X198" s="103"/>
      <c r="Y198" s="103"/>
    </row>
    <row r="199" spans="2:25" s="68" customFormat="1" ht="12" customHeight="1"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35"/>
      <c r="M199" s="135" t="s">
        <v>165</v>
      </c>
      <c r="N199" s="135"/>
      <c r="O199" s="108"/>
      <c r="P199" s="108"/>
      <c r="Q199" s="103"/>
      <c r="R199" s="103"/>
      <c r="S199" s="103"/>
      <c r="T199" s="103"/>
      <c r="U199" s="103"/>
      <c r="V199" s="103"/>
      <c r="W199" s="103"/>
      <c r="X199" s="103"/>
      <c r="Y199" s="103"/>
    </row>
    <row r="200" spans="2:56" s="67" customFormat="1" ht="12" customHeight="1" thickBot="1">
      <c r="B200" s="63"/>
      <c r="C200" s="64"/>
      <c r="D200" s="63"/>
      <c r="E200" s="64"/>
      <c r="F200" s="63"/>
      <c r="G200" s="64"/>
      <c r="H200" s="63"/>
      <c r="I200" s="64"/>
      <c r="J200" s="63"/>
      <c r="K200" s="64"/>
      <c r="L200" s="65"/>
      <c r="M200" s="65" t="s">
        <v>166</v>
      </c>
      <c r="N200" s="65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</row>
    <row r="201" spans="2:25" s="68" customFormat="1" ht="21" customHeight="1">
      <c r="B201" s="15" t="s">
        <v>31</v>
      </c>
      <c r="C201" s="15"/>
      <c r="D201" s="17"/>
      <c r="E201" s="18"/>
      <c r="F201" s="18"/>
      <c r="G201" s="18"/>
      <c r="H201" s="18"/>
      <c r="I201" s="18"/>
      <c r="J201" s="18"/>
      <c r="K201" s="18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2:25" s="68" customFormat="1" ht="3.75" customHeight="1">
      <c r="B202" s="20"/>
      <c r="C202" s="20"/>
      <c r="D202" s="20"/>
      <c r="E202" s="20"/>
      <c r="F202" s="20"/>
      <c r="G202" s="20"/>
      <c r="H202" s="20"/>
      <c r="I202" s="20"/>
      <c r="J202" s="20"/>
      <c r="K202" s="21"/>
      <c r="L202" s="22"/>
      <c r="M202" s="23"/>
      <c r="N202" s="24"/>
      <c r="O202" s="24"/>
      <c r="P202" s="25"/>
      <c r="Q202" s="20"/>
      <c r="R202" s="20"/>
      <c r="S202" s="20"/>
      <c r="T202" s="20"/>
      <c r="U202" s="20"/>
      <c r="V202" s="20"/>
      <c r="W202" s="20"/>
      <c r="X202" s="20"/>
      <c r="Y202" s="20"/>
    </row>
    <row r="203" spans="2:25" s="68" customFormat="1" ht="12.75">
      <c r="B203" s="26" t="s">
        <v>29</v>
      </c>
      <c r="C203" s="27"/>
      <c r="D203" s="27"/>
      <c r="E203" s="27"/>
      <c r="F203" s="27"/>
      <c r="G203" s="27"/>
      <c r="H203" s="27"/>
      <c r="I203" s="27"/>
      <c r="J203" s="27"/>
      <c r="K203" s="21"/>
      <c r="L203" s="28" t="s">
        <v>6</v>
      </c>
      <c r="M203" s="29"/>
      <c r="N203" s="30" t="s">
        <v>72</v>
      </c>
      <c r="O203" s="30"/>
      <c r="P203" s="31"/>
      <c r="Q203" s="34" t="s">
        <v>30</v>
      </c>
      <c r="R203" s="27"/>
      <c r="S203" s="27"/>
      <c r="T203" s="27"/>
      <c r="U203" s="27"/>
      <c r="V203" s="27"/>
      <c r="W203" s="27"/>
      <c r="X203" s="27"/>
      <c r="Y203" s="129"/>
    </row>
    <row r="204" spans="2:25" s="68" customFormat="1" ht="2.25" customHeight="1">
      <c r="B204" s="32"/>
      <c r="C204" s="32"/>
      <c r="D204" s="32"/>
      <c r="E204" s="32"/>
      <c r="F204" s="32"/>
      <c r="G204" s="32"/>
      <c r="H204" s="32"/>
      <c r="I204" s="32"/>
      <c r="J204" s="32"/>
      <c r="K204" s="33"/>
      <c r="L204" s="27"/>
      <c r="M204" s="32"/>
      <c r="N204" s="27"/>
      <c r="O204" s="27"/>
      <c r="P204" s="31"/>
      <c r="Q204" s="31"/>
      <c r="R204" s="31"/>
      <c r="S204" s="31"/>
      <c r="T204" s="31"/>
      <c r="U204" s="31"/>
      <c r="V204" s="31"/>
      <c r="W204" s="31"/>
      <c r="X204" s="31"/>
      <c r="Y204" s="31"/>
    </row>
    <row r="205" spans="2:25" s="68" customFormat="1" ht="12.75">
      <c r="B205" s="34" t="s">
        <v>8</v>
      </c>
      <c r="C205" s="21"/>
      <c r="D205" s="35" t="s">
        <v>180</v>
      </c>
      <c r="E205" s="21"/>
      <c r="F205" s="35" t="s">
        <v>181</v>
      </c>
      <c r="G205" s="21"/>
      <c r="H205" s="35" t="s">
        <v>182</v>
      </c>
      <c r="I205" s="21"/>
      <c r="J205" s="35" t="s">
        <v>183</v>
      </c>
      <c r="K205" s="21"/>
      <c r="L205" s="34"/>
      <c r="M205" s="36"/>
      <c r="N205" s="34" t="s">
        <v>73</v>
      </c>
      <c r="O205" s="34"/>
      <c r="P205" s="31"/>
      <c r="Q205" s="35" t="s">
        <v>183</v>
      </c>
      <c r="R205" s="21"/>
      <c r="S205" s="35" t="s">
        <v>182</v>
      </c>
      <c r="T205" s="21"/>
      <c r="U205" s="35" t="s">
        <v>181</v>
      </c>
      <c r="V205" s="21"/>
      <c r="W205" s="35" t="s">
        <v>180</v>
      </c>
      <c r="X205" s="21"/>
      <c r="Y205" s="34" t="s">
        <v>8</v>
      </c>
    </row>
    <row r="206" spans="2:25" s="68" customFormat="1" ht="2.25" customHeight="1">
      <c r="B206" s="36"/>
      <c r="C206" s="21"/>
      <c r="D206" s="21"/>
      <c r="E206" s="21"/>
      <c r="F206" s="21"/>
      <c r="G206" s="21"/>
      <c r="H206" s="21"/>
      <c r="I206" s="21"/>
      <c r="J206" s="21"/>
      <c r="K206" s="21"/>
      <c r="L206" s="34"/>
      <c r="M206" s="36"/>
      <c r="N206" s="34"/>
      <c r="O206" s="34"/>
      <c r="P206" s="37"/>
      <c r="Q206" s="21"/>
      <c r="R206" s="21"/>
      <c r="S206" s="21"/>
      <c r="T206" s="21"/>
      <c r="U206" s="21"/>
      <c r="V206" s="21"/>
      <c r="W206" s="21"/>
      <c r="X206" s="21"/>
      <c r="Y206" s="36"/>
    </row>
    <row r="207" spans="2:25" s="68" customFormat="1" ht="12.75">
      <c r="B207" s="38" t="s">
        <v>9</v>
      </c>
      <c r="C207" s="21"/>
      <c r="D207" s="39" t="s">
        <v>9</v>
      </c>
      <c r="E207" s="40"/>
      <c r="F207" s="39" t="s">
        <v>187</v>
      </c>
      <c r="G207" s="21"/>
      <c r="H207" s="41" t="s">
        <v>190</v>
      </c>
      <c r="I207" s="21"/>
      <c r="J207" s="35" t="s">
        <v>193</v>
      </c>
      <c r="K207" s="21"/>
      <c r="L207" s="34"/>
      <c r="M207" s="36"/>
      <c r="N207" s="34"/>
      <c r="O207" s="34"/>
      <c r="P207" s="37"/>
      <c r="Q207" s="35" t="s">
        <v>193</v>
      </c>
      <c r="R207" s="21"/>
      <c r="S207" s="41" t="s">
        <v>190</v>
      </c>
      <c r="T207" s="40"/>
      <c r="U207" s="39" t="s">
        <v>187</v>
      </c>
      <c r="V207" s="21"/>
      <c r="W207" s="39" t="s">
        <v>9</v>
      </c>
      <c r="X207" s="21"/>
      <c r="Y207" s="38" t="s">
        <v>9</v>
      </c>
    </row>
    <row r="208" spans="2:25" s="68" customFormat="1" ht="12.75">
      <c r="B208" s="42" t="s">
        <v>195</v>
      </c>
      <c r="C208" s="40"/>
      <c r="D208" s="39" t="s">
        <v>186</v>
      </c>
      <c r="E208" s="40"/>
      <c r="F208" s="39" t="s">
        <v>188</v>
      </c>
      <c r="G208" s="40"/>
      <c r="H208" s="41" t="s">
        <v>191</v>
      </c>
      <c r="I208" s="21"/>
      <c r="J208" s="39" t="s">
        <v>213</v>
      </c>
      <c r="K208" s="21"/>
      <c r="L208" s="30"/>
      <c r="M208" s="43"/>
      <c r="N208" s="30"/>
      <c r="O208" s="30"/>
      <c r="P208" s="44"/>
      <c r="Q208" s="39" t="s">
        <v>213</v>
      </c>
      <c r="R208" s="40"/>
      <c r="S208" s="39" t="s">
        <v>191</v>
      </c>
      <c r="T208" s="40"/>
      <c r="U208" s="39" t="s">
        <v>188</v>
      </c>
      <c r="V208" s="40"/>
      <c r="W208" s="39" t="s">
        <v>186</v>
      </c>
      <c r="X208" s="21"/>
      <c r="Y208" s="42" t="s">
        <v>195</v>
      </c>
    </row>
    <row r="209" spans="2:25" s="68" customFormat="1" ht="12" customHeight="1">
      <c r="B209" s="42" t="s">
        <v>194</v>
      </c>
      <c r="C209" s="40"/>
      <c r="D209" s="39" t="s">
        <v>184</v>
      </c>
      <c r="E209" s="40"/>
      <c r="F209" s="39" t="s">
        <v>189</v>
      </c>
      <c r="G209" s="40"/>
      <c r="H209" s="41" t="s">
        <v>185</v>
      </c>
      <c r="I209" s="21"/>
      <c r="J209" s="39" t="s">
        <v>192</v>
      </c>
      <c r="K209" s="21"/>
      <c r="L209" s="30"/>
      <c r="M209" s="43"/>
      <c r="N209" s="30"/>
      <c r="O209" s="30"/>
      <c r="P209" s="44"/>
      <c r="Q209" s="39" t="s">
        <v>192</v>
      </c>
      <c r="R209" s="40"/>
      <c r="S209" s="39" t="s">
        <v>185</v>
      </c>
      <c r="T209" s="40"/>
      <c r="U209" s="39" t="s">
        <v>189</v>
      </c>
      <c r="V209" s="40"/>
      <c r="W209" s="39" t="s">
        <v>184</v>
      </c>
      <c r="X209" s="21"/>
      <c r="Y209" s="42" t="s">
        <v>194</v>
      </c>
    </row>
    <row r="210" spans="2:25" s="68" customFormat="1" ht="2.25" customHeight="1">
      <c r="B210" s="45"/>
      <c r="C210" s="46"/>
      <c r="D210" s="47"/>
      <c r="E210" s="46"/>
      <c r="F210" s="47"/>
      <c r="G210" s="46"/>
      <c r="H210" s="47"/>
      <c r="I210" s="46"/>
      <c r="J210" s="47"/>
      <c r="K210" s="46"/>
      <c r="L210" s="48"/>
      <c r="M210" s="48"/>
      <c r="N210" s="48"/>
      <c r="O210" s="48"/>
      <c r="P210" s="48"/>
      <c r="Q210" s="45"/>
      <c r="R210" s="46"/>
      <c r="S210" s="47"/>
      <c r="T210" s="46"/>
      <c r="U210" s="47"/>
      <c r="V210" s="46"/>
      <c r="W210" s="47"/>
      <c r="X210" s="46"/>
      <c r="Y210" s="47"/>
    </row>
    <row r="211" spans="2:25" s="141" customFormat="1" ht="12" customHeight="1"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7" t="s">
        <v>61</v>
      </c>
      <c r="M211" s="138" t="s">
        <v>164</v>
      </c>
      <c r="N211" s="138"/>
      <c r="O211" s="139"/>
      <c r="P211" s="140"/>
      <c r="Q211" s="136">
        <f>J198</f>
        <v>13823</v>
      </c>
      <c r="R211" s="136"/>
      <c r="S211" s="136">
        <f>H198</f>
        <v>5500</v>
      </c>
      <c r="T211" s="136"/>
      <c r="U211" s="136">
        <f>F198</f>
        <v>8084</v>
      </c>
      <c r="V211" s="136"/>
      <c r="W211" s="136">
        <f>D198</f>
        <v>18735</v>
      </c>
      <c r="X211" s="136"/>
      <c r="Y211" s="136">
        <f>SUM(Q211:W211)</f>
        <v>46142</v>
      </c>
    </row>
    <row r="212" spans="2:25" s="16" customFormat="1" ht="12" customHeight="1"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42"/>
      <c r="M212" s="143" t="s">
        <v>165</v>
      </c>
      <c r="N212" s="143"/>
      <c r="O212" s="108"/>
      <c r="P212" s="108"/>
      <c r="Q212" s="103"/>
      <c r="R212" s="103"/>
      <c r="S212" s="103"/>
      <c r="T212" s="103"/>
      <c r="U212" s="103"/>
      <c r="V212" s="103"/>
      <c r="W212" s="103"/>
      <c r="X212" s="103"/>
      <c r="Y212" s="103"/>
    </row>
    <row r="213" spans="2:25" s="77" customFormat="1" ht="12" customHeight="1">
      <c r="B213" s="72"/>
      <c r="C213" s="73"/>
      <c r="D213" s="72"/>
      <c r="E213" s="74"/>
      <c r="F213" s="72"/>
      <c r="G213" s="74"/>
      <c r="H213" s="72"/>
      <c r="I213" s="74"/>
      <c r="J213" s="72"/>
      <c r="K213" s="74"/>
      <c r="L213" s="76"/>
      <c r="M213" s="76" t="s">
        <v>166</v>
      </c>
      <c r="N213" s="76"/>
      <c r="O213" s="72"/>
      <c r="P213" s="73"/>
      <c r="Q213" s="72"/>
      <c r="R213" s="73"/>
      <c r="S213" s="72"/>
      <c r="T213" s="73"/>
      <c r="U213" s="72"/>
      <c r="V213" s="73"/>
      <c r="W213" s="72"/>
      <c r="X213" s="73"/>
      <c r="Y213" s="72"/>
    </row>
    <row r="214" spans="2:25" s="148" customFormat="1" ht="12" customHeight="1">
      <c r="B214" s="144">
        <f>SUM(D214:J214)</f>
        <v>42587</v>
      </c>
      <c r="C214" s="145"/>
      <c r="D214" s="144">
        <f>D215+D217</f>
        <v>11590</v>
      </c>
      <c r="E214" s="146"/>
      <c r="F214" s="144">
        <f>F215+F217</f>
        <v>16330</v>
      </c>
      <c r="G214" s="146"/>
      <c r="H214" s="144">
        <f>H215+H217</f>
        <v>14227</v>
      </c>
      <c r="I214" s="146"/>
      <c r="J214" s="144">
        <f>J215+J217</f>
        <v>440</v>
      </c>
      <c r="K214" s="146"/>
      <c r="L214" s="147" t="s">
        <v>216</v>
      </c>
      <c r="M214" s="147" t="s">
        <v>217</v>
      </c>
      <c r="N214" s="147"/>
      <c r="O214" s="144"/>
      <c r="P214" s="145"/>
      <c r="Q214" s="144"/>
      <c r="R214" s="145"/>
      <c r="S214" s="144"/>
      <c r="T214" s="145"/>
      <c r="U214" s="144"/>
      <c r="V214" s="145"/>
      <c r="W214" s="144"/>
      <c r="X214" s="145"/>
      <c r="Y214" s="144"/>
    </row>
    <row r="215" spans="2:25" s="56" customFormat="1" ht="12" customHeight="1">
      <c r="B215" s="87">
        <f>SUM(D215:J215)</f>
        <v>42587</v>
      </c>
      <c r="C215" s="87"/>
      <c r="D215" s="87">
        <v>11590</v>
      </c>
      <c r="E215" s="87"/>
      <c r="F215" s="87">
        <v>16330</v>
      </c>
      <c r="G215" s="87"/>
      <c r="H215" s="87">
        <v>14227</v>
      </c>
      <c r="I215" s="87"/>
      <c r="J215" s="87">
        <v>440</v>
      </c>
      <c r="K215" s="87"/>
      <c r="L215" s="88" t="s">
        <v>62</v>
      </c>
      <c r="M215" s="88"/>
      <c r="N215" s="88" t="s">
        <v>63</v>
      </c>
      <c r="O215" s="89"/>
      <c r="P215" s="89"/>
      <c r="Q215" s="87"/>
      <c r="R215" s="87"/>
      <c r="S215" s="87"/>
      <c r="T215" s="87"/>
      <c r="U215" s="87"/>
      <c r="V215" s="87"/>
      <c r="W215" s="87"/>
      <c r="X215" s="87"/>
      <c r="Y215" s="87"/>
    </row>
    <row r="216" spans="2:25" s="31" customFormat="1" ht="12" customHeight="1">
      <c r="B216" s="103">
        <f>SUM(D216:J216)</f>
        <v>-17085</v>
      </c>
      <c r="C216" s="103"/>
      <c r="D216" s="103">
        <f>-D24</f>
        <v>-5562</v>
      </c>
      <c r="E216" s="103"/>
      <c r="F216" s="103">
        <f>-F24</f>
        <v>-6272</v>
      </c>
      <c r="G216" s="103"/>
      <c r="H216" s="103">
        <f>-H24</f>
        <v>-4934</v>
      </c>
      <c r="I216" s="103"/>
      <c r="J216" s="103">
        <f>-J24</f>
        <v>-317</v>
      </c>
      <c r="K216" s="103"/>
      <c r="L216" s="111" t="s">
        <v>14</v>
      </c>
      <c r="M216" s="111" t="s">
        <v>15</v>
      </c>
      <c r="N216" s="111"/>
      <c r="O216" s="108"/>
      <c r="P216" s="108"/>
      <c r="Q216" s="103"/>
      <c r="R216" s="103"/>
      <c r="S216" s="103"/>
      <c r="T216" s="103"/>
      <c r="U216" s="103"/>
      <c r="V216" s="103"/>
      <c r="W216" s="103"/>
      <c r="X216" s="103"/>
      <c r="Y216" s="103"/>
    </row>
    <row r="217" spans="2:25" s="56" customFormat="1" ht="12" customHeight="1" hidden="1">
      <c r="B217" s="87">
        <f>SUM(D217:J217)</f>
        <v>0</v>
      </c>
      <c r="C217" s="87"/>
      <c r="D217" s="87">
        <v>0</v>
      </c>
      <c r="E217" s="87"/>
      <c r="F217" s="87">
        <v>0</v>
      </c>
      <c r="G217" s="87"/>
      <c r="H217" s="87">
        <v>0</v>
      </c>
      <c r="I217" s="87"/>
      <c r="J217" s="87">
        <v>0</v>
      </c>
      <c r="K217" s="87"/>
      <c r="L217" s="114" t="s">
        <v>224</v>
      </c>
      <c r="M217" s="114"/>
      <c r="N217" s="114" t="s">
        <v>225</v>
      </c>
      <c r="O217" s="89"/>
      <c r="P217" s="89"/>
      <c r="Q217" s="87"/>
      <c r="R217" s="87"/>
      <c r="S217" s="87"/>
      <c r="T217" s="87"/>
      <c r="U217" s="87"/>
      <c r="V217" s="87"/>
      <c r="W217" s="87"/>
      <c r="X217" s="87"/>
      <c r="Y217" s="87"/>
    </row>
    <row r="218" spans="2:25" s="44" customFormat="1" ht="12" customHeight="1">
      <c r="B218" s="103">
        <f>SUM(D218:J218)</f>
        <v>394</v>
      </c>
      <c r="C218" s="103"/>
      <c r="D218" s="103">
        <v>566</v>
      </c>
      <c r="E218" s="103"/>
      <c r="F218" s="103">
        <v>369</v>
      </c>
      <c r="G218" s="103"/>
      <c r="H218" s="103">
        <v>-560</v>
      </c>
      <c r="I218" s="103"/>
      <c r="J218" s="103">
        <v>19</v>
      </c>
      <c r="K218" s="103"/>
      <c r="L218" s="111" t="s">
        <v>64</v>
      </c>
      <c r="M218" s="111" t="s">
        <v>167</v>
      </c>
      <c r="N218" s="111"/>
      <c r="O218" s="108"/>
      <c r="P218" s="108"/>
      <c r="Q218" s="103"/>
      <c r="R218" s="103"/>
      <c r="S218" s="103"/>
      <c r="T218" s="103"/>
      <c r="U218" s="103"/>
      <c r="V218" s="103"/>
      <c r="W218" s="103"/>
      <c r="X218" s="103"/>
      <c r="Y218" s="103"/>
    </row>
    <row r="219" spans="2:25" s="44" customFormat="1" ht="12" customHeight="1"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49"/>
      <c r="M219" s="150" t="s">
        <v>168</v>
      </c>
      <c r="N219" s="150"/>
      <c r="O219" s="108"/>
      <c r="P219" s="108"/>
      <c r="Q219" s="103"/>
      <c r="R219" s="103"/>
      <c r="S219" s="103"/>
      <c r="T219" s="103"/>
      <c r="U219" s="103"/>
      <c r="V219" s="103"/>
      <c r="W219" s="103"/>
      <c r="X219" s="103"/>
      <c r="Y219" s="103"/>
    </row>
    <row r="220" spans="11:25" s="48" customFormat="1" ht="12" customHeight="1">
      <c r="K220" s="103"/>
      <c r="L220" s="149"/>
      <c r="M220" s="150" t="s">
        <v>169</v>
      </c>
      <c r="N220" s="150"/>
      <c r="O220" s="108"/>
      <c r="P220" s="108"/>
      <c r="Q220" s="103"/>
      <c r="R220" s="103"/>
      <c r="S220" s="103"/>
      <c r="T220" s="103"/>
      <c r="U220" s="103"/>
      <c r="V220" s="103"/>
      <c r="W220" s="103"/>
      <c r="X220" s="103"/>
      <c r="Y220" s="103"/>
    </row>
    <row r="221" spans="2:56" s="31" customFormat="1" ht="12" customHeight="1">
      <c r="B221" s="98">
        <f>SUM(D221:J221)</f>
        <v>20246</v>
      </c>
      <c r="C221" s="98"/>
      <c r="D221" s="98">
        <f>W211-D214-D216-D218</f>
        <v>12141</v>
      </c>
      <c r="E221" s="98"/>
      <c r="F221" s="98">
        <f>U211-F214-F216-F218</f>
        <v>-2343</v>
      </c>
      <c r="G221" s="98"/>
      <c r="H221" s="98">
        <f>S211-H214-H216-H218</f>
        <v>-3233</v>
      </c>
      <c r="I221" s="98"/>
      <c r="J221" s="98">
        <f>Q211-J214-J216-J218</f>
        <v>13681</v>
      </c>
      <c r="K221" s="103"/>
      <c r="L221" s="121" t="s">
        <v>65</v>
      </c>
      <c r="M221" s="121" t="s">
        <v>170</v>
      </c>
      <c r="N221" s="121"/>
      <c r="O221" s="108"/>
      <c r="P221" s="108"/>
      <c r="Q221" s="103"/>
      <c r="R221" s="103"/>
      <c r="S221" s="103"/>
      <c r="T221" s="103"/>
      <c r="U221" s="103"/>
      <c r="V221" s="103"/>
      <c r="W221" s="103"/>
      <c r="X221" s="103"/>
      <c r="Y221" s="103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</row>
    <row r="222" spans="2:56" s="62" customFormat="1" ht="12" customHeight="1" thickBot="1">
      <c r="B222" s="151"/>
      <c r="C222" s="152"/>
      <c r="D222" s="151"/>
      <c r="E222" s="152"/>
      <c r="F222" s="151"/>
      <c r="G222" s="152"/>
      <c r="H222" s="151"/>
      <c r="I222" s="152"/>
      <c r="J222" s="151"/>
      <c r="K222" s="152"/>
      <c r="L222" s="153"/>
      <c r="M222" s="153" t="s">
        <v>171</v>
      </c>
      <c r="N222" s="153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</row>
    <row r="223" spans="2:56" s="31" customFormat="1" ht="12" customHeight="1">
      <c r="B223" s="150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</row>
    <row r="224" spans="2:56" s="31" customFormat="1" ht="12" customHeight="1">
      <c r="B224" s="157">
        <v>0</v>
      </c>
      <c r="C224" s="158">
        <f>IF(B224="(P)","Estimación provisional",IF(B224="(A)","Estimación avance",""))</f>
      </c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</row>
    <row r="225" spans="2:56" s="131" customFormat="1" ht="12" customHeight="1"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AJ225" s="130"/>
      <c r="AK225" s="130"/>
      <c r="AL225" s="130"/>
      <c r="AM225" s="130"/>
      <c r="AN225" s="130"/>
      <c r="AO225" s="130"/>
      <c r="AP225" s="130"/>
      <c r="AQ225" s="130"/>
      <c r="AR225" s="130"/>
      <c r="AS225" s="130"/>
      <c r="AT225" s="130"/>
      <c r="AU225" s="130"/>
      <c r="AV225" s="130"/>
      <c r="AW225" s="130"/>
      <c r="AX225" s="130"/>
      <c r="AY225" s="130"/>
      <c r="AZ225" s="130"/>
      <c r="BA225" s="130"/>
      <c r="BB225" s="130"/>
      <c r="BC225" s="130"/>
      <c r="BD225" s="130"/>
    </row>
    <row r="226" spans="2:56" s="31" customFormat="1" ht="12" customHeight="1">
      <c r="B226" s="156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</row>
    <row r="228" spans="2:25" s="9" customFormat="1" ht="12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2:25" s="9" customFormat="1" ht="12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2:25" s="9" customFormat="1" ht="12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2:25" s="9" customFormat="1" ht="12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2:25" s="9" customFormat="1" ht="12" customHeight="1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2:25" s="9" customFormat="1" ht="12" customHeight="1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2:25" s="9" customFormat="1" ht="12" customHeight="1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2:25" s="9" customFormat="1" ht="12" customHeight="1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2:25" s="9" customFormat="1" ht="12" customHeight="1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2:25" s="9" customFormat="1" ht="12" customHeight="1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2:25" s="9" customFormat="1" ht="12" customHeight="1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2:25" s="9" customFormat="1" ht="12" customHeight="1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2:56" s="12" customFormat="1" ht="12" customHeight="1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</row>
    <row r="242" spans="2:56" s="7" customFormat="1" ht="12" customHeight="1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</sheetData>
  <sheetProtection/>
  <conditionalFormatting sqref="J47 H47 F47 D47 B47">
    <cfRule type="cellIs" priority="1" dxfId="12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0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paz</dc:creator>
  <cp:keywords/>
  <dc:description/>
  <cp:lastModifiedBy>USUARIO</cp:lastModifiedBy>
  <cp:lastPrinted>2008-10-23T10:08:57Z</cp:lastPrinted>
  <dcterms:created xsi:type="dcterms:W3CDTF">1999-07-09T11:50:45Z</dcterms:created>
  <dcterms:modified xsi:type="dcterms:W3CDTF">2012-12-13T07:46:37Z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