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8415" windowHeight="10155" activeTab="0"/>
  </bookViews>
  <sheets>
    <sheet name="Tabla1" sheetId="1" r:id="rId1"/>
  </sheets>
  <definedNames/>
  <calcPr fullCalcOnLoad="1"/>
</workbook>
</file>

<file path=xl/sharedStrings.xml><?xml version="1.0" encoding="utf-8"?>
<sst xmlns="http://schemas.openxmlformats.org/spreadsheetml/2006/main" count="77" uniqueCount="49">
  <si>
    <t>Contabilidad Nacional de España</t>
  </si>
  <si>
    <t>Precios corrientes</t>
  </si>
  <si>
    <t>2.4 Compras de residentes fuera del territorio económico</t>
  </si>
  <si>
    <t>2.3 Otros servicios</t>
  </si>
  <si>
    <t>2.2 Seguro</t>
  </si>
  <si>
    <t>- Otros elementos de los servicios de transporte</t>
  </si>
  <si>
    <t>- Transporte de viajeros</t>
  </si>
  <si>
    <t>- Transporte de bienes</t>
  </si>
  <si>
    <t>2.1 Transporte</t>
  </si>
  <si>
    <t>2. Importaciones de servicios (P.72)</t>
  </si>
  <si>
    <t>1. Importaciones de bienes (P.71) (fob)</t>
  </si>
  <si>
    <t>IMPORTACIONES DE BIENES Y SERVICIOS (P.7)</t>
  </si>
  <si>
    <t>BIENES Y SERVICIOS (B.11)</t>
  </si>
  <si>
    <t>SALDO DE INTERCAMBIOS EXTERIORES DE</t>
  </si>
  <si>
    <t>2.4 Compras de no residentes en el territorio económico</t>
  </si>
  <si>
    <t>2. Exportaciones de servicios (P.62)</t>
  </si>
  <si>
    <t>1. Exportaciones de bienes (P.61) (fob)</t>
  </si>
  <si>
    <t>EXPORTACIONES DE BIENES Y SERVICIOS (P.6)</t>
  </si>
  <si>
    <t>1. Exportaciones de bienes (P.61)</t>
  </si>
  <si>
    <t>1. Importaciones de bienes (P.71)</t>
  </si>
  <si>
    <t>Unidad: millones de euros</t>
  </si>
  <si>
    <t>Operaciones de bienes y servicios con el resto del mundo</t>
  </si>
  <si>
    <t>Variaciones de volumen: tasas interanuales</t>
  </si>
  <si>
    <t>Índices de volumen encadenados, referencia año 2008 = 100</t>
  </si>
  <si>
    <t xml:space="preserve">2001  / 2000 </t>
  </si>
  <si>
    <t xml:space="preserve">2002  / 2001 </t>
  </si>
  <si>
    <t xml:space="preserve">2003  / 2002 </t>
  </si>
  <si>
    <t xml:space="preserve">2004  / 2003 </t>
  </si>
  <si>
    <t xml:space="preserve">2005  / 2004 </t>
  </si>
  <si>
    <t xml:space="preserve">2006  / 2005 </t>
  </si>
  <si>
    <t xml:space="preserve">2007  / 2006 </t>
  </si>
  <si>
    <t xml:space="preserve">2008  / 2007 </t>
  </si>
  <si>
    <t xml:space="preserve">2009 (P) / 2008 </t>
  </si>
  <si>
    <t>2010 (P) / 2009 (P)</t>
  </si>
  <si>
    <t>2011 (A) / 2010 (P)</t>
  </si>
  <si>
    <t xml:space="preserve">2006 </t>
  </si>
  <si>
    <t xml:space="preserve">2007 </t>
  </si>
  <si>
    <t xml:space="preserve">2000 </t>
  </si>
  <si>
    <t xml:space="preserve">2001 </t>
  </si>
  <si>
    <t xml:space="preserve">2002 </t>
  </si>
  <si>
    <t xml:space="preserve">2003 </t>
  </si>
  <si>
    <t xml:space="preserve">2004 </t>
  </si>
  <si>
    <t xml:space="preserve">2005 </t>
  </si>
  <si>
    <t xml:space="preserve">2008 </t>
  </si>
  <si>
    <t>2009 (P)</t>
  </si>
  <si>
    <t>2010 (P)</t>
  </si>
  <si>
    <t>2011 (A)</t>
  </si>
  <si>
    <t>(P) Estimación provisional</t>
  </si>
  <si>
    <t>(A) Estimación avance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</si>
</sst>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"/>
    <numFmt numFmtId="187" formatCode="0.0"/>
    <numFmt numFmtId="188" formatCode="#,##0.0\ &quot;Pts&quot;"/>
  </numFmts>
  <fonts count="53">
    <font>
      <sz val="10"/>
      <name val="Arial"/>
      <family val="0"/>
    </font>
    <font>
      <b/>
      <sz val="16"/>
      <color indexed="16"/>
      <name val="Univers"/>
      <family val="2"/>
    </font>
    <font>
      <sz val="10"/>
      <name val="Univers"/>
      <family val="2"/>
    </font>
    <font>
      <b/>
      <sz val="14"/>
      <name val="Univers"/>
      <family val="2"/>
    </font>
    <font>
      <sz val="12"/>
      <name val="Univers"/>
      <family val="2"/>
    </font>
    <font>
      <sz val="9"/>
      <name val="Univers"/>
      <family val="2"/>
    </font>
    <font>
      <sz val="8"/>
      <name val="Univers"/>
      <family val="2"/>
    </font>
    <font>
      <sz val="11"/>
      <name val="Univers"/>
      <family val="2"/>
    </font>
    <font>
      <b/>
      <sz val="12"/>
      <name val="Univers"/>
      <family val="2"/>
    </font>
    <font>
      <b/>
      <sz val="8"/>
      <name val="Univers"/>
      <family val="2"/>
    </font>
    <font>
      <sz val="11"/>
      <color indexed="8"/>
      <name val="Univers"/>
      <family val="2"/>
    </font>
    <font>
      <b/>
      <sz val="11"/>
      <name val="Univers"/>
      <family val="2"/>
    </font>
    <font>
      <sz val="9"/>
      <color indexed="23"/>
      <name val="Univers"/>
      <family val="2"/>
    </font>
    <font>
      <sz val="11"/>
      <color indexed="23"/>
      <name val="Univers"/>
      <family val="2"/>
    </font>
    <font>
      <sz val="8"/>
      <color indexed="23"/>
      <name val="Univers"/>
      <family val="2"/>
    </font>
    <font>
      <sz val="10"/>
      <color indexed="23"/>
      <name val="Arial"/>
      <family val="2"/>
    </font>
    <font>
      <b/>
      <sz val="9"/>
      <name val="Univers"/>
      <family val="2"/>
    </font>
    <font>
      <b/>
      <sz val="9"/>
      <name val="Arial"/>
      <family val="2"/>
    </font>
    <font>
      <b/>
      <sz val="18"/>
      <color indexed="18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 style="medium">
        <color indexed="5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1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4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186" fontId="6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5" fillId="0" borderId="11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12" fillId="0" borderId="0" xfId="0" applyFont="1" applyFill="1" applyBorder="1" applyAlignment="1" quotePrefix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86" fontId="9" fillId="0" borderId="10" xfId="0" applyNumberFormat="1" applyFont="1" applyFill="1" applyBorder="1" applyAlignment="1">
      <alignment horizontal="right"/>
    </xf>
    <xf numFmtId="186" fontId="9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0" fontId="16" fillId="0" borderId="12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/>
    </xf>
    <xf numFmtId="0" fontId="16" fillId="0" borderId="13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5" fillId="0" borderId="14" xfId="0" applyFont="1" applyFill="1" applyBorder="1" applyAlignment="1">
      <alignment/>
    </xf>
    <xf numFmtId="186" fontId="6" fillId="0" borderId="14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/>
    </xf>
    <xf numFmtId="186" fontId="6" fillId="0" borderId="13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7" fillId="0" borderId="13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86" fontId="10" fillId="0" borderId="0" xfId="0" applyNumberFormat="1" applyFont="1" applyFill="1" applyAlignment="1">
      <alignment/>
    </xf>
    <xf numFmtId="3" fontId="9" fillId="0" borderId="1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/>
    </xf>
    <xf numFmtId="3" fontId="16" fillId="0" borderId="12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left"/>
    </xf>
    <xf numFmtId="0" fontId="5" fillId="34" borderId="0" xfId="0" applyFont="1" applyFill="1" applyBorder="1" applyAlignment="1" quotePrefix="1">
      <alignment horizontal="left" vertical="center"/>
    </xf>
    <xf numFmtId="0" fontId="5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5" fillId="34" borderId="0" xfId="0" applyFont="1" applyFill="1" applyBorder="1" applyAlignment="1" quotePrefix="1">
      <alignment horizontal="center" vertical="center"/>
    </xf>
    <xf numFmtId="186" fontId="5" fillId="34" borderId="0" xfId="0" applyNumberFormat="1" applyFont="1" applyFill="1" applyBorder="1" applyAlignment="1" applyProtection="1" quotePrefix="1">
      <alignment horizontal="left" vertical="center" wrapText="1"/>
      <protection/>
    </xf>
    <xf numFmtId="0" fontId="2" fillId="0" borderId="0" xfId="0" applyFont="1" applyAlignment="1">
      <alignment horizontal="left"/>
    </xf>
    <xf numFmtId="0" fontId="18" fillId="35" borderId="0" xfId="51" applyFont="1" applyFill="1" applyAlignment="1">
      <alignment horizontal="lef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Lista Tablas_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B6C5D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DEE7F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101"/>
  <sheetViews>
    <sheetView showGridLines="0" showRowColHeaders="0" tabSelected="1" zoomScale="85" zoomScaleNormal="8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"/>
    </sheetView>
  </sheetViews>
  <sheetFormatPr defaultColWidth="0" defaultRowHeight="12.75" zeroHeight="1"/>
  <cols>
    <col min="1" max="1" width="4.140625" style="2" customWidth="1"/>
    <col min="2" max="2" width="61.28125" style="14" customWidth="1"/>
    <col min="3" max="3" width="0.71875" style="2" customWidth="1"/>
    <col min="4" max="4" width="8.140625" style="2" bestFit="1" customWidth="1"/>
    <col min="5" max="5" width="0.71875" style="2" customWidth="1"/>
    <col min="6" max="6" width="8.140625" style="2" bestFit="1" customWidth="1"/>
    <col min="7" max="7" width="0.71875" style="2" customWidth="1"/>
    <col min="8" max="8" width="8.140625" style="2" bestFit="1" customWidth="1"/>
    <col min="9" max="9" width="0.71875" style="2" customWidth="1"/>
    <col min="10" max="10" width="8.140625" style="2" bestFit="1" customWidth="1"/>
    <col min="11" max="11" width="0.71875" style="2" customWidth="1"/>
    <col min="12" max="12" width="8.140625" style="2" bestFit="1" customWidth="1"/>
    <col min="13" max="13" width="0.71875" style="2" customWidth="1"/>
    <col min="14" max="14" width="8.140625" style="2" bestFit="1" customWidth="1"/>
    <col min="15" max="15" width="0.71875" style="2" customWidth="1"/>
    <col min="16" max="16" width="8.140625" style="2" bestFit="1" customWidth="1"/>
    <col min="17" max="17" width="0.71875" style="2" customWidth="1"/>
    <col min="18" max="18" width="8.140625" style="2" bestFit="1" customWidth="1"/>
    <col min="19" max="19" width="0.71875" style="2" customWidth="1"/>
    <col min="20" max="20" width="8.140625" style="2" bestFit="1" customWidth="1"/>
    <col min="21" max="21" width="0.71875" style="2" customWidth="1"/>
    <col min="22" max="22" width="8.140625" style="2" customWidth="1"/>
    <col min="23" max="23" width="0.71875" style="2" customWidth="1"/>
    <col min="24" max="24" width="8.140625" style="2" bestFit="1" customWidth="1"/>
    <col min="25" max="25" width="0.71875" style="2" customWidth="1"/>
    <col min="26" max="26" width="8.140625" style="2" bestFit="1" customWidth="1"/>
    <col min="27" max="27" width="11.421875" style="2" customWidth="1"/>
    <col min="28" max="16384" width="11.421875" style="2" hidden="1" customWidth="1"/>
  </cols>
  <sheetData>
    <row r="1" ht="3" customHeight="1"/>
    <row r="2" spans="2:3" ht="21.75" customHeight="1">
      <c r="B2" s="66" t="s">
        <v>0</v>
      </c>
      <c r="C2" s="43"/>
    </row>
    <row r="3" ht="2.25" customHeight="1" hidden="1">
      <c r="B3" s="1"/>
    </row>
    <row r="4" ht="1.5" customHeight="1">
      <c r="B4"/>
    </row>
    <row r="5" spans="2:26" ht="19.5" customHeight="1">
      <c r="B5" s="3" t="s">
        <v>21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2:26" ht="15.75">
      <c r="B6" s="5" t="s">
        <v>20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2:26" s="9" customFormat="1" ht="15.75" customHeight="1">
      <c r="B7" s="6"/>
      <c r="C7" s="7"/>
      <c r="D7" s="60" t="s">
        <v>37</v>
      </c>
      <c r="E7" s="8"/>
      <c r="F7" s="60" t="s">
        <v>38</v>
      </c>
      <c r="G7" s="8"/>
      <c r="H7" s="60" t="s">
        <v>39</v>
      </c>
      <c r="I7" s="8"/>
      <c r="J7" s="60" t="s">
        <v>40</v>
      </c>
      <c r="K7" s="8"/>
      <c r="L7" s="60" t="s">
        <v>41</v>
      </c>
      <c r="M7" s="8"/>
      <c r="N7" s="60" t="s">
        <v>42</v>
      </c>
      <c r="O7" s="8"/>
      <c r="P7" s="60" t="s">
        <v>35</v>
      </c>
      <c r="Q7" s="8"/>
      <c r="R7" s="60" t="s">
        <v>36</v>
      </c>
      <c r="S7" s="8"/>
      <c r="T7" s="60" t="s">
        <v>43</v>
      </c>
      <c r="U7" s="8"/>
      <c r="V7" s="60" t="s">
        <v>44</v>
      </c>
      <c r="W7" s="8"/>
      <c r="X7" s="60" t="s">
        <v>45</v>
      </c>
      <c r="Y7" s="8"/>
      <c r="Z7" s="60" t="s">
        <v>46</v>
      </c>
    </row>
    <row r="8" spans="2:26" s="11" customFormat="1" ht="3.75" customHeight="1">
      <c r="B8" s="10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2:26" s="11" customFormat="1" ht="15.75" customHeight="1" thickBot="1">
      <c r="B9" s="15" t="s">
        <v>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2:26" s="17" customFormat="1" ht="15.75" customHeight="1" thickBot="1">
      <c r="B10" s="16" t="s">
        <v>11</v>
      </c>
      <c r="C10" s="13"/>
      <c r="D10" s="49">
        <f>D11+D12</f>
        <v>202706</v>
      </c>
      <c r="E10" s="50"/>
      <c r="F10" s="49">
        <f>F11+F12</f>
        <v>211333</v>
      </c>
      <c r="G10" s="50"/>
      <c r="H10" s="49">
        <f>H11+H12</f>
        <v>214752</v>
      </c>
      <c r="I10" s="50"/>
      <c r="J10" s="49">
        <f>J11+J12</f>
        <v>224681</v>
      </c>
      <c r="K10" s="50"/>
      <c r="L10" s="49">
        <f>L11+L12</f>
        <v>251800</v>
      </c>
      <c r="M10" s="50"/>
      <c r="N10" s="49">
        <f>N11+N12</f>
        <v>281289</v>
      </c>
      <c r="O10" s="50"/>
      <c r="P10" s="49">
        <f>P11+P12</f>
        <v>321800</v>
      </c>
      <c r="Q10" s="50"/>
      <c r="R10" s="49">
        <f>R11+R12</f>
        <v>354119</v>
      </c>
      <c r="S10" s="50"/>
      <c r="T10" s="49">
        <f>T11+T12</f>
        <v>351497</v>
      </c>
      <c r="U10" s="50"/>
      <c r="V10" s="49">
        <f>V11+V12</f>
        <v>270189</v>
      </c>
      <c r="W10" s="50"/>
      <c r="X10" s="49">
        <f>X11+X12</f>
        <v>308109</v>
      </c>
      <c r="Y10" s="50"/>
      <c r="Z10" s="49">
        <f>Z11+Z12</f>
        <v>330251</v>
      </c>
    </row>
    <row r="11" spans="2:26" s="21" customFormat="1" ht="15.75" customHeight="1">
      <c r="B11" s="18" t="s">
        <v>10</v>
      </c>
      <c r="C11" s="19"/>
      <c r="D11" s="51">
        <v>165348</v>
      </c>
      <c r="E11" s="51"/>
      <c r="F11" s="51">
        <v>169467</v>
      </c>
      <c r="G11" s="51"/>
      <c r="H11" s="51">
        <v>171273</v>
      </c>
      <c r="I11" s="51"/>
      <c r="J11" s="51">
        <v>179888</v>
      </c>
      <c r="K11" s="51"/>
      <c r="L11" s="51">
        <v>201890</v>
      </c>
      <c r="M11" s="51"/>
      <c r="N11" s="51">
        <v>225712</v>
      </c>
      <c r="O11" s="51"/>
      <c r="P11" s="51">
        <v>258244</v>
      </c>
      <c r="Q11" s="51"/>
      <c r="R11" s="51">
        <v>283472</v>
      </c>
      <c r="S11" s="51"/>
      <c r="T11" s="51">
        <v>277374</v>
      </c>
      <c r="U11" s="51"/>
      <c r="V11" s="51">
        <v>204723</v>
      </c>
      <c r="W11" s="51"/>
      <c r="X11" s="51">
        <v>240712</v>
      </c>
      <c r="Y11" s="51"/>
      <c r="Z11" s="51">
        <v>259914</v>
      </c>
    </row>
    <row r="12" spans="2:26" s="21" customFormat="1" ht="15.75" customHeight="1">
      <c r="B12" s="22" t="s">
        <v>9</v>
      </c>
      <c r="C12" s="19"/>
      <c r="D12" s="52">
        <f>SUM(D13+D17+D18+D19)</f>
        <v>37358</v>
      </c>
      <c r="E12" s="51"/>
      <c r="F12" s="52">
        <f>SUM(F13+F17+F18+F19)</f>
        <v>41866</v>
      </c>
      <c r="G12" s="51"/>
      <c r="H12" s="52">
        <f>SUM(H13+H17+H18+H19)</f>
        <v>43479</v>
      </c>
      <c r="I12" s="51"/>
      <c r="J12" s="52">
        <f>SUM(J13+J17+J18+J19)</f>
        <v>44793</v>
      </c>
      <c r="K12" s="51"/>
      <c r="L12" s="52">
        <f>SUM(L13+L17+L18+L19)</f>
        <v>49910</v>
      </c>
      <c r="M12" s="51"/>
      <c r="N12" s="52">
        <f>SUM(N13+N17+N18+N19)</f>
        <v>55577</v>
      </c>
      <c r="O12" s="51"/>
      <c r="P12" s="52">
        <f>SUM(P13+P17+P18+P19)</f>
        <v>63556</v>
      </c>
      <c r="Q12" s="51"/>
      <c r="R12" s="52">
        <f>SUM(R13+R17+R18+R19)</f>
        <v>70647</v>
      </c>
      <c r="S12" s="51"/>
      <c r="T12" s="52">
        <f>SUM(T13+T17+T18+T19)</f>
        <v>74123</v>
      </c>
      <c r="U12" s="51"/>
      <c r="V12" s="52">
        <f>SUM(V13+V17+V18+V19)</f>
        <v>65466</v>
      </c>
      <c r="W12" s="51"/>
      <c r="X12" s="52">
        <f>SUM(X13+X17+X18+X19)</f>
        <v>67397</v>
      </c>
      <c r="Y12" s="51"/>
      <c r="Z12" s="52">
        <f>SUM(Z13+Z17+Z18+Z19)</f>
        <v>70337</v>
      </c>
    </row>
    <row r="13" spans="2:26" s="25" customFormat="1" ht="15.75" customHeight="1">
      <c r="B13" s="23" t="s">
        <v>8</v>
      </c>
      <c r="C13" s="24"/>
      <c r="D13" s="53">
        <f>SUM(D14:D16)</f>
        <v>11228</v>
      </c>
      <c r="E13" s="53"/>
      <c r="F13" s="53">
        <f>SUM(F14:F16)</f>
        <v>11667</v>
      </c>
      <c r="G13" s="53"/>
      <c r="H13" s="53">
        <f>SUM(H14:H16)</f>
        <v>12042</v>
      </c>
      <c r="I13" s="53"/>
      <c r="J13" s="53">
        <f>SUM(J14:J16)</f>
        <v>12374</v>
      </c>
      <c r="K13" s="53"/>
      <c r="L13" s="53">
        <f>SUM(L14:L16)</f>
        <v>13930</v>
      </c>
      <c r="M13" s="53"/>
      <c r="N13" s="53">
        <f>SUM(N14:N16)</f>
        <v>16066</v>
      </c>
      <c r="O13" s="53"/>
      <c r="P13" s="53">
        <f>SUM(P14:P16)</f>
        <v>17763</v>
      </c>
      <c r="Q13" s="53"/>
      <c r="R13" s="53">
        <f>SUM(R14:R16)</f>
        <v>17711</v>
      </c>
      <c r="S13" s="53"/>
      <c r="T13" s="53">
        <f>SUM(T14:T16)</f>
        <v>19400</v>
      </c>
      <c r="U13" s="53"/>
      <c r="V13" s="53">
        <f>SUM(V14:V16)</f>
        <v>15713</v>
      </c>
      <c r="W13" s="53"/>
      <c r="X13" s="53">
        <f>SUM(X14:X16)</f>
        <v>17233</v>
      </c>
      <c r="Y13" s="53"/>
      <c r="Z13" s="53">
        <f>SUM(Z14:Z16)</f>
        <v>18302</v>
      </c>
    </row>
    <row r="14" spans="2:26" s="25" customFormat="1" ht="12.75" customHeight="1">
      <c r="B14" s="26" t="s">
        <v>7</v>
      </c>
      <c r="C14" s="24"/>
      <c r="D14" s="53">
        <v>7091</v>
      </c>
      <c r="E14" s="53"/>
      <c r="F14" s="53">
        <v>6986</v>
      </c>
      <c r="G14" s="53"/>
      <c r="H14" s="53">
        <v>7181</v>
      </c>
      <c r="I14" s="53"/>
      <c r="J14" s="53">
        <v>7543</v>
      </c>
      <c r="K14" s="53"/>
      <c r="L14" s="53">
        <v>8565</v>
      </c>
      <c r="M14" s="53"/>
      <c r="N14" s="53">
        <v>9782</v>
      </c>
      <c r="O14" s="53"/>
      <c r="P14" s="53">
        <v>10944</v>
      </c>
      <c r="Q14" s="53"/>
      <c r="R14" s="53">
        <v>9807</v>
      </c>
      <c r="S14" s="53"/>
      <c r="T14" s="53">
        <v>10162</v>
      </c>
      <c r="U14" s="53"/>
      <c r="V14" s="53">
        <v>7842</v>
      </c>
      <c r="W14" s="53"/>
      <c r="X14" s="53">
        <v>8716</v>
      </c>
      <c r="Y14" s="53"/>
      <c r="Z14" s="53">
        <v>10008</v>
      </c>
    </row>
    <row r="15" spans="2:26" s="25" customFormat="1" ht="12.75" customHeight="1">
      <c r="B15" s="26" t="s">
        <v>6</v>
      </c>
      <c r="C15" s="24"/>
      <c r="D15" s="53">
        <v>2176</v>
      </c>
      <c r="E15" s="53"/>
      <c r="F15" s="53">
        <v>2433</v>
      </c>
      <c r="G15" s="53"/>
      <c r="H15" s="53">
        <v>2579</v>
      </c>
      <c r="I15" s="53"/>
      <c r="J15" s="53">
        <v>2426</v>
      </c>
      <c r="K15" s="53"/>
      <c r="L15" s="53">
        <v>2761</v>
      </c>
      <c r="M15" s="53"/>
      <c r="N15" s="53">
        <v>3435</v>
      </c>
      <c r="O15" s="53"/>
      <c r="P15" s="53">
        <v>3656</v>
      </c>
      <c r="Q15" s="53"/>
      <c r="R15" s="53">
        <v>4177</v>
      </c>
      <c r="S15" s="53"/>
      <c r="T15" s="53">
        <v>5426</v>
      </c>
      <c r="U15" s="53"/>
      <c r="V15" s="53">
        <v>4882</v>
      </c>
      <c r="W15" s="53"/>
      <c r="X15" s="53">
        <v>5188</v>
      </c>
      <c r="Y15" s="53"/>
      <c r="Z15" s="53">
        <v>4950</v>
      </c>
    </row>
    <row r="16" spans="2:26" s="25" customFormat="1" ht="12.75" customHeight="1">
      <c r="B16" s="26" t="s">
        <v>5</v>
      </c>
      <c r="C16" s="24"/>
      <c r="D16" s="53">
        <v>1961</v>
      </c>
      <c r="E16" s="53"/>
      <c r="F16" s="53">
        <v>2248</v>
      </c>
      <c r="G16" s="53"/>
      <c r="H16" s="53">
        <v>2282</v>
      </c>
      <c r="I16" s="53"/>
      <c r="J16" s="53">
        <v>2405</v>
      </c>
      <c r="K16" s="53"/>
      <c r="L16" s="53">
        <v>2604</v>
      </c>
      <c r="M16" s="53"/>
      <c r="N16" s="53">
        <v>2849</v>
      </c>
      <c r="O16" s="53"/>
      <c r="P16" s="53">
        <v>3163</v>
      </c>
      <c r="Q16" s="53"/>
      <c r="R16" s="53">
        <v>3727</v>
      </c>
      <c r="S16" s="53"/>
      <c r="T16" s="53">
        <v>3812</v>
      </c>
      <c r="U16" s="53"/>
      <c r="V16" s="53">
        <v>2989</v>
      </c>
      <c r="W16" s="53"/>
      <c r="X16" s="53">
        <v>3329</v>
      </c>
      <c r="Y16" s="53"/>
      <c r="Z16" s="53">
        <v>3344</v>
      </c>
    </row>
    <row r="17" spans="2:26" s="25" customFormat="1" ht="14.25" customHeight="1">
      <c r="B17" s="23" t="s">
        <v>4</v>
      </c>
      <c r="C17" s="24"/>
      <c r="D17" s="53">
        <v>309</v>
      </c>
      <c r="E17" s="53"/>
      <c r="F17" s="53">
        <v>448</v>
      </c>
      <c r="G17" s="53"/>
      <c r="H17" s="53">
        <v>897</v>
      </c>
      <c r="I17" s="53"/>
      <c r="J17" s="53">
        <v>1095</v>
      </c>
      <c r="K17" s="53"/>
      <c r="L17" s="53">
        <v>1292</v>
      </c>
      <c r="M17" s="53"/>
      <c r="N17" s="53">
        <v>1045</v>
      </c>
      <c r="O17" s="53"/>
      <c r="P17" s="53">
        <v>1271</v>
      </c>
      <c r="Q17" s="53"/>
      <c r="R17" s="53">
        <v>1662</v>
      </c>
      <c r="S17" s="53"/>
      <c r="T17" s="53">
        <v>1125</v>
      </c>
      <c r="U17" s="53"/>
      <c r="V17" s="53">
        <v>1397</v>
      </c>
      <c r="W17" s="53"/>
      <c r="X17" s="53">
        <v>1226</v>
      </c>
      <c r="Y17" s="53"/>
      <c r="Z17" s="53">
        <v>1446</v>
      </c>
    </row>
    <row r="18" spans="2:26" s="25" customFormat="1" ht="14.25" customHeight="1">
      <c r="B18" s="23" t="s">
        <v>3</v>
      </c>
      <c r="C18" s="24"/>
      <c r="D18" s="53">
        <v>20260</v>
      </c>
      <c r="E18" s="53"/>
      <c r="F18" s="53">
        <v>23449</v>
      </c>
      <c r="G18" s="53"/>
      <c r="H18" s="53">
        <v>24062</v>
      </c>
      <c r="I18" s="53"/>
      <c r="J18" s="53">
        <v>24704</v>
      </c>
      <c r="K18" s="53"/>
      <c r="L18" s="53">
        <v>26693</v>
      </c>
      <c r="M18" s="53"/>
      <c r="N18" s="53">
        <v>28471</v>
      </c>
      <c r="O18" s="53"/>
      <c r="P18" s="53">
        <v>33629</v>
      </c>
      <c r="Q18" s="53"/>
      <c r="R18" s="53">
        <v>39455</v>
      </c>
      <c r="S18" s="53"/>
      <c r="T18" s="53">
        <v>42207</v>
      </c>
      <c r="U18" s="53"/>
      <c r="V18" s="53">
        <v>38400</v>
      </c>
      <c r="W18" s="53"/>
      <c r="X18" s="53">
        <v>38508</v>
      </c>
      <c r="Y18" s="53"/>
      <c r="Z18" s="53">
        <v>40359</v>
      </c>
    </row>
    <row r="19" spans="2:26" s="25" customFormat="1" ht="14.25" customHeight="1" thickBot="1">
      <c r="B19" s="23" t="s">
        <v>2</v>
      </c>
      <c r="C19" s="24"/>
      <c r="D19" s="53">
        <v>5561</v>
      </c>
      <c r="E19" s="53"/>
      <c r="F19" s="53">
        <v>6302</v>
      </c>
      <c r="G19" s="53"/>
      <c r="H19" s="53">
        <v>6478</v>
      </c>
      <c r="I19" s="53"/>
      <c r="J19" s="53">
        <v>6620</v>
      </c>
      <c r="K19" s="53"/>
      <c r="L19" s="53">
        <v>7995</v>
      </c>
      <c r="M19" s="53"/>
      <c r="N19" s="53">
        <v>9995</v>
      </c>
      <c r="O19" s="53"/>
      <c r="P19" s="53">
        <v>10893</v>
      </c>
      <c r="Q19" s="53"/>
      <c r="R19" s="53">
        <v>11819</v>
      </c>
      <c r="S19" s="53"/>
      <c r="T19" s="53">
        <v>11391</v>
      </c>
      <c r="U19" s="53"/>
      <c r="V19" s="53">
        <v>9956</v>
      </c>
      <c r="W19" s="53"/>
      <c r="X19" s="53">
        <v>10430</v>
      </c>
      <c r="Y19" s="53"/>
      <c r="Z19" s="53">
        <v>10230</v>
      </c>
    </row>
    <row r="20" spans="2:26" s="15" customFormat="1" ht="15.75" customHeight="1" thickBot="1">
      <c r="B20" s="27" t="s">
        <v>17</v>
      </c>
      <c r="C20" s="28"/>
      <c r="D20" s="49">
        <f>D21+D22</f>
        <v>182992</v>
      </c>
      <c r="E20" s="54"/>
      <c r="F20" s="49">
        <f>F21+F22</f>
        <v>194142</v>
      </c>
      <c r="G20" s="54"/>
      <c r="H20" s="49">
        <f>H21+H22</f>
        <v>199280</v>
      </c>
      <c r="I20" s="54"/>
      <c r="J20" s="49">
        <f>J21+J22</f>
        <v>206084</v>
      </c>
      <c r="K20" s="54"/>
      <c r="L20" s="49">
        <f>L21+L22</f>
        <v>218201</v>
      </c>
      <c r="M20" s="54"/>
      <c r="N20" s="49">
        <f>N21+N22</f>
        <v>233387</v>
      </c>
      <c r="O20" s="54"/>
      <c r="P20" s="49">
        <f>P21+P22</f>
        <v>259130</v>
      </c>
      <c r="Q20" s="54"/>
      <c r="R20" s="49">
        <f>R21+R22</f>
        <v>283331</v>
      </c>
      <c r="S20" s="54"/>
      <c r="T20" s="49">
        <f>T21+T22</f>
        <v>288217</v>
      </c>
      <c r="U20" s="54"/>
      <c r="V20" s="49">
        <f>V21+V22</f>
        <v>250667</v>
      </c>
      <c r="W20" s="54"/>
      <c r="X20" s="49">
        <f>X21+X22</f>
        <v>285110</v>
      </c>
      <c r="Y20" s="54"/>
      <c r="Z20" s="49">
        <f>Z21+Z22</f>
        <v>321819</v>
      </c>
    </row>
    <row r="21" spans="2:26" s="21" customFormat="1" ht="15.75" customHeight="1">
      <c r="B21" s="18" t="s">
        <v>16</v>
      </c>
      <c r="C21" s="19"/>
      <c r="D21" s="51">
        <v>125406</v>
      </c>
      <c r="E21" s="51"/>
      <c r="F21" s="51">
        <v>131069</v>
      </c>
      <c r="G21" s="51"/>
      <c r="H21" s="51">
        <v>134654</v>
      </c>
      <c r="I21" s="51"/>
      <c r="J21" s="51">
        <v>139732</v>
      </c>
      <c r="K21" s="51"/>
      <c r="L21" s="51">
        <v>148738</v>
      </c>
      <c r="M21" s="51"/>
      <c r="N21" s="51">
        <v>157767</v>
      </c>
      <c r="O21" s="51"/>
      <c r="P21" s="51">
        <v>175742</v>
      </c>
      <c r="Q21" s="51"/>
      <c r="R21" s="51">
        <v>192704</v>
      </c>
      <c r="S21" s="51"/>
      <c r="T21" s="51">
        <v>191986</v>
      </c>
      <c r="U21" s="51"/>
      <c r="V21" s="51">
        <v>163113</v>
      </c>
      <c r="W21" s="51"/>
      <c r="X21" s="51">
        <v>192673</v>
      </c>
      <c r="Y21" s="51"/>
      <c r="Z21" s="51">
        <v>219771</v>
      </c>
    </row>
    <row r="22" spans="2:26" s="21" customFormat="1" ht="15.75" customHeight="1">
      <c r="B22" s="22" t="s">
        <v>15</v>
      </c>
      <c r="C22" s="19"/>
      <c r="D22" s="52">
        <f>SUM(D23+D27+D28+D29)</f>
        <v>57586</v>
      </c>
      <c r="E22" s="51"/>
      <c r="F22" s="52">
        <f>SUM(F23+F27+F28+F29)</f>
        <v>63073</v>
      </c>
      <c r="G22" s="51"/>
      <c r="H22" s="52">
        <f>SUM(H23+H27+H28+H29)</f>
        <v>64626</v>
      </c>
      <c r="I22" s="51"/>
      <c r="J22" s="52">
        <f>SUM(J23+J27+J28+J29)</f>
        <v>66352</v>
      </c>
      <c r="K22" s="51"/>
      <c r="L22" s="52">
        <f>SUM(L23+L27+L28+L29)</f>
        <v>69463</v>
      </c>
      <c r="M22" s="51"/>
      <c r="N22" s="52">
        <f>SUM(N23+N27+N28+N29)</f>
        <v>75620</v>
      </c>
      <c r="O22" s="51"/>
      <c r="P22" s="52">
        <f>SUM(P23+P27+P28+P29)</f>
        <v>83388</v>
      </c>
      <c r="Q22" s="51"/>
      <c r="R22" s="52">
        <f>SUM(R23+R27+R28+R29)</f>
        <v>90627</v>
      </c>
      <c r="S22" s="51"/>
      <c r="T22" s="52">
        <f>SUM(T23+T27+T28+T29)</f>
        <v>96231</v>
      </c>
      <c r="U22" s="51"/>
      <c r="V22" s="52">
        <f>SUM(V23+V27+V28+V29)</f>
        <v>87554</v>
      </c>
      <c r="W22" s="51"/>
      <c r="X22" s="52">
        <f>SUM(X23+X27+X28+X29)</f>
        <v>92437</v>
      </c>
      <c r="Y22" s="51"/>
      <c r="Z22" s="52">
        <f>SUM(Z23+Z27+Z28+Z29)</f>
        <v>102048</v>
      </c>
    </row>
    <row r="23" spans="2:26" s="25" customFormat="1" ht="15.75" customHeight="1">
      <c r="B23" s="23" t="s">
        <v>8</v>
      </c>
      <c r="C23" s="24"/>
      <c r="D23" s="53">
        <f>SUM(D24:D26)</f>
        <v>9146</v>
      </c>
      <c r="E23" s="53"/>
      <c r="F23" s="53">
        <f>SUM(F24:F26)</f>
        <v>9855</v>
      </c>
      <c r="G23" s="53"/>
      <c r="H23" s="53">
        <f>SUM(H24:H26)</f>
        <v>10227</v>
      </c>
      <c r="I23" s="53"/>
      <c r="J23" s="53">
        <f>SUM(J24:J26)</f>
        <v>10503</v>
      </c>
      <c r="K23" s="53"/>
      <c r="L23" s="53">
        <f>SUM(L24:L26)</f>
        <v>11531</v>
      </c>
      <c r="M23" s="53"/>
      <c r="N23" s="53">
        <f>SUM(N24:N26)</f>
        <v>12977</v>
      </c>
      <c r="O23" s="53"/>
      <c r="P23" s="53">
        <f>SUM(P24:P26)</f>
        <v>14415</v>
      </c>
      <c r="Q23" s="53"/>
      <c r="R23" s="53">
        <f>SUM(R24:R26)</f>
        <v>15258</v>
      </c>
      <c r="S23" s="53"/>
      <c r="T23" s="53">
        <f>SUM(T24:T26)</f>
        <v>16771</v>
      </c>
      <c r="U23" s="53"/>
      <c r="V23" s="53">
        <f>SUM(V24:V26)</f>
        <v>14276</v>
      </c>
      <c r="W23" s="53"/>
      <c r="X23" s="53">
        <f>SUM(X24:X26)</f>
        <v>15725</v>
      </c>
      <c r="Y23" s="53"/>
      <c r="Z23" s="53">
        <f>SUM(Z24:Z26)</f>
        <v>17151</v>
      </c>
    </row>
    <row r="24" spans="2:26" s="25" customFormat="1" ht="12.75" customHeight="1">
      <c r="B24" s="26" t="s">
        <v>7</v>
      </c>
      <c r="C24" s="24"/>
      <c r="D24" s="53">
        <v>3642</v>
      </c>
      <c r="E24" s="53"/>
      <c r="F24" s="53">
        <v>3603</v>
      </c>
      <c r="G24" s="53"/>
      <c r="H24" s="53">
        <v>3676</v>
      </c>
      <c r="I24" s="53"/>
      <c r="J24" s="53">
        <v>3877</v>
      </c>
      <c r="K24" s="53"/>
      <c r="L24" s="53">
        <v>4315</v>
      </c>
      <c r="M24" s="53"/>
      <c r="N24" s="53">
        <v>4951</v>
      </c>
      <c r="O24" s="53"/>
      <c r="P24" s="53">
        <v>5393</v>
      </c>
      <c r="Q24" s="53"/>
      <c r="R24" s="53">
        <v>5247</v>
      </c>
      <c r="S24" s="53"/>
      <c r="T24" s="53">
        <v>5475</v>
      </c>
      <c r="U24" s="53"/>
      <c r="V24" s="53">
        <v>4698</v>
      </c>
      <c r="W24" s="53"/>
      <c r="X24" s="53">
        <v>5240</v>
      </c>
      <c r="Y24" s="53"/>
      <c r="Z24" s="53">
        <v>6357</v>
      </c>
    </row>
    <row r="25" spans="2:26" s="25" customFormat="1" ht="12.75" customHeight="1">
      <c r="B25" s="26" t="s">
        <v>6</v>
      </c>
      <c r="C25" s="24"/>
      <c r="D25" s="53">
        <v>3107</v>
      </c>
      <c r="E25" s="53"/>
      <c r="F25" s="53">
        <v>3672</v>
      </c>
      <c r="G25" s="53"/>
      <c r="H25" s="53">
        <v>3793</v>
      </c>
      <c r="I25" s="53"/>
      <c r="J25" s="53">
        <v>3732</v>
      </c>
      <c r="K25" s="53"/>
      <c r="L25" s="53">
        <v>3971</v>
      </c>
      <c r="M25" s="53"/>
      <c r="N25" s="53">
        <v>4248</v>
      </c>
      <c r="O25" s="53"/>
      <c r="P25" s="53">
        <v>4967</v>
      </c>
      <c r="Q25" s="53"/>
      <c r="R25" s="53">
        <v>5310</v>
      </c>
      <c r="S25" s="53"/>
      <c r="T25" s="53">
        <v>5745</v>
      </c>
      <c r="U25" s="53"/>
      <c r="V25" s="53">
        <v>4593</v>
      </c>
      <c r="W25" s="53"/>
      <c r="X25" s="53">
        <v>5176</v>
      </c>
      <c r="Y25" s="53"/>
      <c r="Z25" s="53">
        <v>5338</v>
      </c>
    </row>
    <row r="26" spans="2:26" s="25" customFormat="1" ht="12.75" customHeight="1">
      <c r="B26" s="26" t="s">
        <v>5</v>
      </c>
      <c r="C26" s="24"/>
      <c r="D26" s="53">
        <v>2397</v>
      </c>
      <c r="E26" s="53"/>
      <c r="F26" s="53">
        <v>2580</v>
      </c>
      <c r="G26" s="53"/>
      <c r="H26" s="53">
        <v>2758</v>
      </c>
      <c r="I26" s="53"/>
      <c r="J26" s="53">
        <v>2894</v>
      </c>
      <c r="K26" s="53"/>
      <c r="L26" s="53">
        <v>3245</v>
      </c>
      <c r="M26" s="53"/>
      <c r="N26" s="53">
        <v>3778</v>
      </c>
      <c r="O26" s="53"/>
      <c r="P26" s="53">
        <v>4055</v>
      </c>
      <c r="Q26" s="53"/>
      <c r="R26" s="53">
        <v>4701</v>
      </c>
      <c r="S26" s="53"/>
      <c r="T26" s="53">
        <v>5551</v>
      </c>
      <c r="U26" s="53"/>
      <c r="V26" s="53">
        <v>4985</v>
      </c>
      <c r="W26" s="53"/>
      <c r="X26" s="53">
        <v>5309</v>
      </c>
      <c r="Y26" s="53"/>
      <c r="Z26" s="53">
        <v>5456</v>
      </c>
    </row>
    <row r="27" spans="2:26" s="25" customFormat="1" ht="14.25" customHeight="1">
      <c r="B27" s="23" t="s">
        <v>4</v>
      </c>
      <c r="C27" s="24"/>
      <c r="D27" s="53">
        <v>222</v>
      </c>
      <c r="E27" s="53"/>
      <c r="F27" s="53">
        <v>170</v>
      </c>
      <c r="G27" s="53"/>
      <c r="H27" s="53">
        <v>377</v>
      </c>
      <c r="I27" s="53"/>
      <c r="J27" s="53">
        <v>482</v>
      </c>
      <c r="K27" s="53"/>
      <c r="L27" s="53">
        <v>543</v>
      </c>
      <c r="M27" s="53"/>
      <c r="N27" s="53">
        <v>601</v>
      </c>
      <c r="O27" s="53"/>
      <c r="P27" s="53">
        <v>630</v>
      </c>
      <c r="Q27" s="53"/>
      <c r="R27" s="53">
        <v>873</v>
      </c>
      <c r="S27" s="53"/>
      <c r="T27" s="53">
        <v>788</v>
      </c>
      <c r="U27" s="53"/>
      <c r="V27" s="53">
        <v>960</v>
      </c>
      <c r="W27" s="53"/>
      <c r="X27" s="53">
        <v>691</v>
      </c>
      <c r="Y27" s="53"/>
      <c r="Z27" s="53">
        <v>603</v>
      </c>
    </row>
    <row r="28" spans="2:26" s="25" customFormat="1" ht="14.25" customHeight="1">
      <c r="B28" s="23" t="s">
        <v>3</v>
      </c>
      <c r="C28" s="24"/>
      <c r="D28" s="53">
        <v>15480</v>
      </c>
      <c r="E28" s="53"/>
      <c r="F28" s="53">
        <v>18516</v>
      </c>
      <c r="G28" s="53"/>
      <c r="H28" s="53">
        <v>20157</v>
      </c>
      <c r="I28" s="53"/>
      <c r="J28" s="53">
        <v>20188</v>
      </c>
      <c r="K28" s="53"/>
      <c r="L28" s="53">
        <v>20882</v>
      </c>
      <c r="M28" s="53"/>
      <c r="N28" s="53">
        <v>23361</v>
      </c>
      <c r="O28" s="53"/>
      <c r="P28" s="53">
        <v>27528</v>
      </c>
      <c r="Q28" s="53"/>
      <c r="R28" s="53">
        <v>32319</v>
      </c>
      <c r="S28" s="53"/>
      <c r="T28" s="53">
        <v>36654</v>
      </c>
      <c r="U28" s="53"/>
      <c r="V28" s="53">
        <v>34085</v>
      </c>
      <c r="W28" s="53"/>
      <c r="X28" s="53">
        <v>36284</v>
      </c>
      <c r="Y28" s="53"/>
      <c r="Z28" s="53">
        <v>41142</v>
      </c>
    </row>
    <row r="29" spans="2:26" s="25" customFormat="1" ht="14.25" customHeight="1" thickBot="1">
      <c r="B29" s="23" t="s">
        <v>14</v>
      </c>
      <c r="C29" s="24"/>
      <c r="D29" s="53">
        <v>32738</v>
      </c>
      <c r="E29" s="53"/>
      <c r="F29" s="53">
        <v>34532</v>
      </c>
      <c r="G29" s="53"/>
      <c r="H29" s="53">
        <v>33865</v>
      </c>
      <c r="I29" s="53"/>
      <c r="J29" s="53">
        <v>35179</v>
      </c>
      <c r="K29" s="53"/>
      <c r="L29" s="53">
        <v>36507</v>
      </c>
      <c r="M29" s="53"/>
      <c r="N29" s="53">
        <v>38681</v>
      </c>
      <c r="O29" s="53"/>
      <c r="P29" s="53">
        <v>40815</v>
      </c>
      <c r="Q29" s="53"/>
      <c r="R29" s="53">
        <v>42177</v>
      </c>
      <c r="S29" s="53"/>
      <c r="T29" s="53">
        <v>42018</v>
      </c>
      <c r="U29" s="53"/>
      <c r="V29" s="53">
        <v>38233</v>
      </c>
      <c r="W29" s="53"/>
      <c r="X29" s="53">
        <v>39737</v>
      </c>
      <c r="Y29" s="53"/>
      <c r="Z29" s="53">
        <v>43152</v>
      </c>
    </row>
    <row r="30" spans="2:26" s="34" customFormat="1" ht="15.75" customHeight="1">
      <c r="B30" s="32" t="s">
        <v>13</v>
      </c>
      <c r="C30" s="33"/>
      <c r="D30" s="55"/>
      <c r="E30" s="56"/>
      <c r="F30" s="55"/>
      <c r="G30" s="56"/>
      <c r="H30" s="55"/>
      <c r="I30" s="56"/>
      <c r="J30" s="55"/>
      <c r="K30" s="56"/>
      <c r="L30" s="55"/>
      <c r="M30" s="56"/>
      <c r="N30" s="55"/>
      <c r="O30" s="56"/>
      <c r="P30" s="55"/>
      <c r="Q30" s="56"/>
      <c r="R30" s="55"/>
      <c r="S30" s="56"/>
      <c r="T30" s="55"/>
      <c r="U30" s="56"/>
      <c r="V30" s="55"/>
      <c r="W30" s="56"/>
      <c r="X30" s="55"/>
      <c r="Y30" s="56"/>
      <c r="Z30" s="55"/>
    </row>
    <row r="31" spans="2:26" s="34" customFormat="1" ht="15.75" customHeight="1" thickBot="1">
      <c r="B31" s="35" t="s">
        <v>12</v>
      </c>
      <c r="C31" s="33"/>
      <c r="D31" s="57">
        <f>D10-D20</f>
        <v>19714</v>
      </c>
      <c r="E31" s="58"/>
      <c r="F31" s="57">
        <f>F10-F20</f>
        <v>17191</v>
      </c>
      <c r="G31" s="58"/>
      <c r="H31" s="57">
        <f>H10-H20</f>
        <v>15472</v>
      </c>
      <c r="I31" s="58"/>
      <c r="J31" s="57">
        <f>J10-J20</f>
        <v>18597</v>
      </c>
      <c r="K31" s="58"/>
      <c r="L31" s="57">
        <f>L10-L20</f>
        <v>33599</v>
      </c>
      <c r="M31" s="58"/>
      <c r="N31" s="57">
        <f>N10-N20</f>
        <v>47902</v>
      </c>
      <c r="O31" s="58"/>
      <c r="P31" s="57">
        <f>P10-P20</f>
        <v>62670</v>
      </c>
      <c r="Q31" s="58"/>
      <c r="R31" s="57">
        <f>R10-R20</f>
        <v>70788</v>
      </c>
      <c r="S31" s="58"/>
      <c r="T31" s="57">
        <f>T10-T20</f>
        <v>63280</v>
      </c>
      <c r="U31" s="58"/>
      <c r="V31" s="57">
        <f>V10-V20</f>
        <v>19522</v>
      </c>
      <c r="W31" s="58"/>
      <c r="X31" s="57">
        <f>X10-X20</f>
        <v>22999</v>
      </c>
      <c r="Y31" s="58"/>
      <c r="Z31" s="57">
        <f>Z10-Z20</f>
        <v>8432</v>
      </c>
    </row>
    <row r="32" spans="2:26" s="36" customFormat="1" ht="12.75" customHeight="1">
      <c r="B32" s="18"/>
      <c r="C32" s="19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</row>
    <row r="33" spans="2:26" s="11" customFormat="1" ht="15.75" customHeight="1" thickBot="1">
      <c r="B33" s="15" t="s">
        <v>23</v>
      </c>
      <c r="D33" s="60" t="s">
        <v>37</v>
      </c>
      <c r="E33" s="59"/>
      <c r="F33" s="63" t="s">
        <v>38</v>
      </c>
      <c r="G33" s="2"/>
      <c r="H33" s="63" t="s">
        <v>39</v>
      </c>
      <c r="I33" s="2"/>
      <c r="J33" s="63" t="s">
        <v>40</v>
      </c>
      <c r="K33" s="2"/>
      <c r="L33" s="63" t="s">
        <v>41</v>
      </c>
      <c r="M33" s="2"/>
      <c r="N33" s="63" t="s">
        <v>42</v>
      </c>
      <c r="O33" s="2"/>
      <c r="P33" s="63" t="s">
        <v>35</v>
      </c>
      <c r="Q33" s="2"/>
      <c r="R33" s="63" t="s">
        <v>36</v>
      </c>
      <c r="S33" s="2"/>
      <c r="T33" s="63" t="s">
        <v>43</v>
      </c>
      <c r="U33" s="2"/>
      <c r="V33" s="63" t="s">
        <v>44</v>
      </c>
      <c r="W33" s="2"/>
      <c r="X33" s="63" t="s">
        <v>45</v>
      </c>
      <c r="Y33" s="2"/>
      <c r="Z33" s="63" t="s">
        <v>46</v>
      </c>
    </row>
    <row r="34" spans="2:26" s="15" customFormat="1" ht="15.75" customHeight="1" thickBot="1">
      <c r="B34" s="27" t="s">
        <v>11</v>
      </c>
      <c r="C34" s="28"/>
      <c r="D34" s="29">
        <f aca="true" t="shared" si="0" ref="D34:D39">+F34/(100+F42)*100</f>
        <v>65.1536194483573</v>
      </c>
      <c r="E34" s="30"/>
      <c r="F34" s="29">
        <f aca="true" t="shared" si="1" ref="F34:F39">+H34/(100+H42)*100</f>
        <v>68.09396315162002</v>
      </c>
      <c r="G34" s="30"/>
      <c r="H34" s="29">
        <f aca="true" t="shared" si="2" ref="H34:H39">+J34/(100+J42)*100</f>
        <v>70.63975771688408</v>
      </c>
      <c r="I34" s="30"/>
      <c r="J34" s="29">
        <f aca="true" t="shared" si="3" ref="J34:J39">+L34/(100+L42)*100</f>
        <v>75.03632213371777</v>
      </c>
      <c r="K34" s="30"/>
      <c r="L34" s="29">
        <f aca="true" t="shared" si="4" ref="L34:L39">+N34/(100+N42)*100</f>
        <v>82.26740285188824</v>
      </c>
      <c r="M34" s="30"/>
      <c r="N34" s="29">
        <f aca="true" t="shared" si="5" ref="N34:N39">+P34/(100+P42)*100</f>
        <v>88.6230334622051</v>
      </c>
      <c r="O34" s="30"/>
      <c r="P34" s="29">
        <f aca="true" t="shared" si="6" ref="P34:P39">+R34/(100+R42)*100</f>
        <v>97.67660999584106</v>
      </c>
      <c r="Q34" s="30"/>
      <c r="R34" s="29">
        <f aca="true" t="shared" si="7" ref="R34:R39">+T34/(100+T42)*100</f>
        <v>105.45219022661625</v>
      </c>
      <c r="S34" s="30"/>
      <c r="T34" s="29">
        <v>100</v>
      </c>
      <c r="U34" s="30"/>
      <c r="V34" s="29">
        <f aca="true" t="shared" si="8" ref="V34:V39">(V42+100)*T34/100</f>
        <v>82.80952611259839</v>
      </c>
      <c r="W34" s="30"/>
      <c r="X34" s="29">
        <f aca="true" t="shared" si="9" ref="X34:X39">(X42+100)*V34/100</f>
        <v>90.42757711043599</v>
      </c>
      <c r="Y34" s="30"/>
      <c r="Z34" s="29">
        <f aca="true" t="shared" si="10" ref="Z34:Z39">(Z42+100)*X34/100</f>
        <v>89.62663699530017</v>
      </c>
    </row>
    <row r="35" spans="2:26" s="21" customFormat="1" ht="12.75" customHeight="1">
      <c r="B35" s="18" t="s">
        <v>19</v>
      </c>
      <c r="C35" s="19"/>
      <c r="D35" s="20">
        <f t="shared" si="0"/>
        <v>66.07767148361197</v>
      </c>
      <c r="E35" s="20"/>
      <c r="F35" s="20">
        <f t="shared" si="1"/>
        <v>68.6580687352853</v>
      </c>
      <c r="G35" s="20"/>
      <c r="H35" s="20">
        <f t="shared" si="2"/>
        <v>71.5349766057808</v>
      </c>
      <c r="I35" s="20"/>
      <c r="J35" s="20">
        <f t="shared" si="3"/>
        <v>76.3218511679059</v>
      </c>
      <c r="K35" s="20"/>
      <c r="L35" s="20">
        <f t="shared" si="4"/>
        <v>83.74028690386848</v>
      </c>
      <c r="M35" s="20"/>
      <c r="N35" s="20">
        <f t="shared" si="5"/>
        <v>89.87864197787088</v>
      </c>
      <c r="O35" s="20"/>
      <c r="P35" s="20">
        <f t="shared" si="6"/>
        <v>99.0018147216993</v>
      </c>
      <c r="Q35" s="20"/>
      <c r="R35" s="20">
        <f t="shared" si="7"/>
        <v>106.63576995997472</v>
      </c>
      <c r="S35" s="20"/>
      <c r="T35" s="20">
        <v>100</v>
      </c>
      <c r="U35" s="20"/>
      <c r="V35" s="20">
        <f t="shared" si="8"/>
        <v>81.27438043940673</v>
      </c>
      <c r="W35" s="20"/>
      <c r="X35" s="20">
        <f t="shared" si="9"/>
        <v>91.0694830345303</v>
      </c>
      <c r="Y35" s="20"/>
      <c r="Z35" s="20">
        <f t="shared" si="10"/>
        <v>90.39945389408797</v>
      </c>
    </row>
    <row r="36" spans="2:26" s="21" customFormat="1" ht="12.75" customHeight="1" thickBot="1">
      <c r="B36" s="37" t="s">
        <v>9</v>
      </c>
      <c r="C36" s="19"/>
      <c r="D36" s="38">
        <f t="shared" si="0"/>
        <v>61.53429353100084</v>
      </c>
      <c r="E36" s="38"/>
      <c r="F36" s="38">
        <f t="shared" si="1"/>
        <v>65.96677877892427</v>
      </c>
      <c r="G36" s="38"/>
      <c r="H36" s="38">
        <f t="shared" si="2"/>
        <v>67.22731054749875</v>
      </c>
      <c r="I36" s="38"/>
      <c r="J36" s="38">
        <f t="shared" si="3"/>
        <v>70.17282508539027</v>
      </c>
      <c r="K36" s="38"/>
      <c r="L36" s="38">
        <f t="shared" si="4"/>
        <v>76.7008576380396</v>
      </c>
      <c r="M36" s="38"/>
      <c r="N36" s="38">
        <f t="shared" si="5"/>
        <v>83.85304740857529</v>
      </c>
      <c r="O36" s="38"/>
      <c r="P36" s="38">
        <f t="shared" si="6"/>
        <v>92.64164702991057</v>
      </c>
      <c r="Q36" s="38"/>
      <c r="R36" s="38">
        <f t="shared" si="7"/>
        <v>100.95601474749208</v>
      </c>
      <c r="S36" s="20"/>
      <c r="T36" s="38">
        <v>100</v>
      </c>
      <c r="U36" s="20"/>
      <c r="V36" s="38">
        <f t="shared" si="8"/>
        <v>88.55415997733496</v>
      </c>
      <c r="W36" s="20"/>
      <c r="X36" s="38">
        <f t="shared" si="9"/>
        <v>88.80169933021818</v>
      </c>
      <c r="Y36" s="20"/>
      <c r="Z36" s="38">
        <f t="shared" si="10"/>
        <v>87.53944688636537</v>
      </c>
    </row>
    <row r="37" spans="2:26" s="15" customFormat="1" ht="15.75" customHeight="1" thickBot="1">
      <c r="B37" s="27" t="s">
        <v>17</v>
      </c>
      <c r="C37" s="28"/>
      <c r="D37" s="29">
        <f t="shared" si="0"/>
        <v>75.42669887913695</v>
      </c>
      <c r="E37" s="30"/>
      <c r="F37" s="29">
        <f t="shared" si="1"/>
        <v>78.58074441021567</v>
      </c>
      <c r="G37" s="30"/>
      <c r="H37" s="29">
        <f t="shared" si="2"/>
        <v>80.11842429408628</v>
      </c>
      <c r="I37" s="30"/>
      <c r="J37" s="29">
        <f t="shared" si="3"/>
        <v>83.0581368514847</v>
      </c>
      <c r="K37" s="30"/>
      <c r="L37" s="29">
        <f t="shared" si="4"/>
        <v>86.53145367077245</v>
      </c>
      <c r="M37" s="30"/>
      <c r="N37" s="29">
        <f t="shared" si="5"/>
        <v>88.73081775277988</v>
      </c>
      <c r="O37" s="30"/>
      <c r="P37" s="29">
        <f t="shared" si="6"/>
        <v>94.66896616070606</v>
      </c>
      <c r="Q37" s="30"/>
      <c r="R37" s="29">
        <f t="shared" si="7"/>
        <v>101.03015953387866</v>
      </c>
      <c r="S37" s="30"/>
      <c r="T37" s="29">
        <v>100</v>
      </c>
      <c r="U37" s="30"/>
      <c r="V37" s="29">
        <f t="shared" si="8"/>
        <v>89.98116002872835</v>
      </c>
      <c r="W37" s="30"/>
      <c r="X37" s="29">
        <f t="shared" si="9"/>
        <v>100.11228330977772</v>
      </c>
      <c r="Y37" s="30"/>
      <c r="Z37" s="29">
        <f t="shared" si="10"/>
        <v>107.7512392334711</v>
      </c>
    </row>
    <row r="38" spans="2:26" s="21" customFormat="1" ht="12.75" customHeight="1">
      <c r="B38" s="18" t="s">
        <v>18</v>
      </c>
      <c r="C38" s="19"/>
      <c r="D38" s="20">
        <f t="shared" si="0"/>
        <v>74.12225573603814</v>
      </c>
      <c r="E38" s="20"/>
      <c r="F38" s="20">
        <f t="shared" si="1"/>
        <v>77.07281871256481</v>
      </c>
      <c r="G38" s="20"/>
      <c r="H38" s="20">
        <f t="shared" si="2"/>
        <v>79.9000784945881</v>
      </c>
      <c r="I38" s="20"/>
      <c r="J38" s="20">
        <f t="shared" si="3"/>
        <v>84.02283567506844</v>
      </c>
      <c r="K38" s="20"/>
      <c r="L38" s="20">
        <f t="shared" si="4"/>
        <v>88.33305585454694</v>
      </c>
      <c r="M38" s="20"/>
      <c r="N38" s="20">
        <f t="shared" si="5"/>
        <v>89.27198579380952</v>
      </c>
      <c r="O38" s="20"/>
      <c r="P38" s="20">
        <f t="shared" si="6"/>
        <v>95.1941406380926</v>
      </c>
      <c r="Q38" s="20"/>
      <c r="R38" s="20">
        <f t="shared" si="7"/>
        <v>102.32143236412293</v>
      </c>
      <c r="S38" s="20"/>
      <c r="T38" s="20">
        <v>100</v>
      </c>
      <c r="U38" s="20"/>
      <c r="V38" s="20">
        <f t="shared" si="8"/>
        <v>89.56225974810663</v>
      </c>
      <c r="W38" s="20"/>
      <c r="X38" s="20">
        <f t="shared" si="9"/>
        <v>103.0954607560679</v>
      </c>
      <c r="Y38" s="20"/>
      <c r="Z38" s="20">
        <f t="shared" si="10"/>
        <v>111.84829870973945</v>
      </c>
    </row>
    <row r="39" spans="2:26" s="21" customFormat="1" ht="12.75" customHeight="1" thickBot="1">
      <c r="B39" s="39" t="s">
        <v>15</v>
      </c>
      <c r="C39" s="19"/>
      <c r="D39" s="38">
        <f t="shared" si="0"/>
        <v>78.37346898045732</v>
      </c>
      <c r="E39" s="38"/>
      <c r="F39" s="38">
        <f t="shared" si="1"/>
        <v>81.9936792310046</v>
      </c>
      <c r="G39" s="38"/>
      <c r="H39" s="38">
        <f t="shared" si="2"/>
        <v>80.68199876005691</v>
      </c>
      <c r="I39" s="38"/>
      <c r="J39" s="38">
        <f t="shared" si="3"/>
        <v>81.13643269606813</v>
      </c>
      <c r="K39" s="38"/>
      <c r="L39" s="38">
        <f t="shared" si="4"/>
        <v>82.90951907491578</v>
      </c>
      <c r="M39" s="38"/>
      <c r="N39" s="38">
        <f t="shared" si="5"/>
        <v>87.64205644203267</v>
      </c>
      <c r="O39" s="38"/>
      <c r="P39" s="38">
        <f t="shared" si="6"/>
        <v>93.6142796216914</v>
      </c>
      <c r="Q39" s="38"/>
      <c r="R39" s="38">
        <f t="shared" si="7"/>
        <v>98.3899685159049</v>
      </c>
      <c r="S39" s="20"/>
      <c r="T39" s="40">
        <v>100</v>
      </c>
      <c r="U39" s="20"/>
      <c r="V39" s="40">
        <f t="shared" si="8"/>
        <v>90.81688852864461</v>
      </c>
      <c r="W39" s="20"/>
      <c r="X39" s="40">
        <f t="shared" si="9"/>
        <v>94.52615587654913</v>
      </c>
      <c r="Y39" s="20"/>
      <c r="Z39" s="40">
        <f t="shared" si="10"/>
        <v>100.04513272852112</v>
      </c>
    </row>
    <row r="40" spans="4:26" s="41" customFormat="1" ht="12.75" customHeight="1"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2:26" s="11" customFormat="1" ht="27.75" customHeight="1" thickBot="1">
      <c r="B41" s="15" t="s">
        <v>22</v>
      </c>
      <c r="D41" s="12"/>
      <c r="E41" s="12"/>
      <c r="F41" s="64" t="s">
        <v>24</v>
      </c>
      <c r="G41" s="65"/>
      <c r="H41" s="64" t="s">
        <v>25</v>
      </c>
      <c r="I41" s="65"/>
      <c r="J41" s="64" t="s">
        <v>26</v>
      </c>
      <c r="K41" s="65"/>
      <c r="L41" s="64" t="s">
        <v>27</v>
      </c>
      <c r="M41" s="65"/>
      <c r="N41" s="64" t="s">
        <v>28</v>
      </c>
      <c r="O41" s="65"/>
      <c r="P41" s="64" t="s">
        <v>29</v>
      </c>
      <c r="Q41" s="65"/>
      <c r="R41" s="64" t="s">
        <v>30</v>
      </c>
      <c r="S41" s="65"/>
      <c r="T41" s="64" t="s">
        <v>31</v>
      </c>
      <c r="U41" s="65"/>
      <c r="V41" s="64" t="s">
        <v>32</v>
      </c>
      <c r="W41" s="65"/>
      <c r="X41" s="64" t="s">
        <v>33</v>
      </c>
      <c r="Y41" s="65"/>
      <c r="Z41" s="64" t="s">
        <v>34</v>
      </c>
    </row>
    <row r="42" spans="2:26" s="15" customFormat="1" ht="15.75" customHeight="1" thickBot="1">
      <c r="B42" s="27" t="s">
        <v>11</v>
      </c>
      <c r="C42" s="28"/>
      <c r="D42" s="29"/>
      <c r="E42" s="31"/>
      <c r="F42" s="29">
        <v>4.512939922843917</v>
      </c>
      <c r="G42" s="31"/>
      <c r="H42" s="29">
        <v>3.7386494300464257</v>
      </c>
      <c r="I42" s="31"/>
      <c r="J42" s="29">
        <v>6.223923409327958</v>
      </c>
      <c r="K42" s="31"/>
      <c r="L42" s="29">
        <v>9.636773915017294</v>
      </c>
      <c r="M42" s="31"/>
      <c r="N42" s="29">
        <v>7.725575853852273</v>
      </c>
      <c r="O42" s="31"/>
      <c r="P42" s="29">
        <v>10.215827849649294</v>
      </c>
      <c r="Q42" s="31"/>
      <c r="R42" s="29">
        <v>7.960534493474203</v>
      </c>
      <c r="S42" s="31"/>
      <c r="T42" s="29">
        <v>-5.170295860995877</v>
      </c>
      <c r="U42" s="31"/>
      <c r="V42" s="29">
        <v>-17.190473887401602</v>
      </c>
      <c r="W42" s="31"/>
      <c r="X42" s="29">
        <v>9.19948628552605</v>
      </c>
      <c r="Y42" s="31"/>
      <c r="Z42" s="29">
        <v>-0.8857255062331815</v>
      </c>
    </row>
    <row r="43" spans="2:26" s="21" customFormat="1" ht="12.75" customHeight="1">
      <c r="B43" s="18" t="s">
        <v>19</v>
      </c>
      <c r="C43" s="19"/>
      <c r="D43" s="20"/>
      <c r="E43" s="20"/>
      <c r="F43" s="20">
        <v>3.905097128480528</v>
      </c>
      <c r="G43" s="20"/>
      <c r="H43" s="20">
        <v>4.190196321407713</v>
      </c>
      <c r="I43" s="20"/>
      <c r="J43" s="20">
        <v>6.69165601116346</v>
      </c>
      <c r="K43" s="20"/>
      <c r="L43" s="20">
        <v>9.719936849595312</v>
      </c>
      <c r="M43" s="20"/>
      <c r="N43" s="20">
        <v>7.330229332804983</v>
      </c>
      <c r="O43" s="20"/>
      <c r="P43" s="20">
        <v>10.150545828312186</v>
      </c>
      <c r="Q43" s="20"/>
      <c r="R43" s="20">
        <v>7.710924551974108</v>
      </c>
      <c r="S43" s="20"/>
      <c r="T43" s="20">
        <v>-6.222836823389965</v>
      </c>
      <c r="U43" s="20"/>
      <c r="V43" s="20">
        <v>-18.725619560593277</v>
      </c>
      <c r="W43" s="20"/>
      <c r="X43" s="20">
        <v>12.051894511119897</v>
      </c>
      <c r="Y43" s="20"/>
      <c r="Z43" s="20">
        <v>-0.7357339891654768</v>
      </c>
    </row>
    <row r="44" spans="2:26" s="21" customFormat="1" ht="12.75" customHeight="1" thickBot="1">
      <c r="B44" s="37" t="s">
        <v>9</v>
      </c>
      <c r="C44" s="19"/>
      <c r="D44" s="38"/>
      <c r="E44" s="20"/>
      <c r="F44" s="38">
        <v>7.203276406659875</v>
      </c>
      <c r="G44" s="20"/>
      <c r="H44" s="38">
        <v>1.9108584531600803</v>
      </c>
      <c r="I44" s="20"/>
      <c r="J44" s="38">
        <v>4.381425515766235</v>
      </c>
      <c r="K44" s="20"/>
      <c r="L44" s="38">
        <v>9.302792847096653</v>
      </c>
      <c r="M44" s="20"/>
      <c r="N44" s="38">
        <v>9.32478461230215</v>
      </c>
      <c r="O44" s="20"/>
      <c r="P44" s="38">
        <v>10.480954351620264</v>
      </c>
      <c r="Q44" s="20"/>
      <c r="R44" s="38">
        <v>8.974762414248861</v>
      </c>
      <c r="S44" s="20"/>
      <c r="T44" s="38">
        <v>-0.9469616544226955</v>
      </c>
      <c r="U44" s="20"/>
      <c r="V44" s="38">
        <v>-11.445840022665033</v>
      </c>
      <c r="W44" s="20"/>
      <c r="X44" s="38">
        <v>0.2795344148107448</v>
      </c>
      <c r="Y44" s="20"/>
      <c r="Z44" s="38">
        <v>-1.4214282534830924</v>
      </c>
    </row>
    <row r="45" spans="2:26" s="15" customFormat="1" ht="15.75" customHeight="1" thickBot="1">
      <c r="B45" s="27" t="s">
        <v>17</v>
      </c>
      <c r="C45" s="28"/>
      <c r="D45" s="29"/>
      <c r="E45" s="31"/>
      <c r="F45" s="29">
        <v>4.181603567369074</v>
      </c>
      <c r="G45" s="31"/>
      <c r="H45" s="29">
        <v>1.9568151147098423</v>
      </c>
      <c r="I45" s="31"/>
      <c r="J45" s="29">
        <v>3.6692091529506143</v>
      </c>
      <c r="K45" s="31"/>
      <c r="L45" s="29">
        <v>4.181789949729242</v>
      </c>
      <c r="M45" s="31"/>
      <c r="N45" s="29">
        <v>2.5416932094719957</v>
      </c>
      <c r="O45" s="31"/>
      <c r="P45" s="29">
        <v>6.692317909737899</v>
      </c>
      <c r="Q45" s="31"/>
      <c r="R45" s="29">
        <v>6.719407247327602</v>
      </c>
      <c r="S45" s="31"/>
      <c r="T45" s="29">
        <v>-1.0196554559861126</v>
      </c>
      <c r="U45" s="31"/>
      <c r="V45" s="29">
        <v>-10.018839971271642</v>
      </c>
      <c r="W45" s="31"/>
      <c r="X45" s="29">
        <v>11.259160559626924</v>
      </c>
      <c r="Y45" s="31"/>
      <c r="Z45" s="29">
        <v>7.630388271193578</v>
      </c>
    </row>
    <row r="46" spans="2:26" s="21" customFormat="1" ht="12.75" customHeight="1">
      <c r="B46" s="18" t="s">
        <v>18</v>
      </c>
      <c r="C46" s="19"/>
      <c r="D46" s="20"/>
      <c r="E46" s="20"/>
      <c r="F46" s="20">
        <v>3.980670781302331</v>
      </c>
      <c r="G46" s="20"/>
      <c r="H46" s="20">
        <v>3.668296851276809</v>
      </c>
      <c r="I46" s="20"/>
      <c r="J46" s="20">
        <v>5.159891276902284</v>
      </c>
      <c r="K46" s="20"/>
      <c r="L46" s="20">
        <v>5.129819941029967</v>
      </c>
      <c r="M46" s="20"/>
      <c r="N46" s="20">
        <v>1.062942892872032</v>
      </c>
      <c r="O46" s="20"/>
      <c r="P46" s="20">
        <v>6.633833437917946</v>
      </c>
      <c r="Q46" s="20"/>
      <c r="R46" s="20">
        <v>7.487111788872314</v>
      </c>
      <c r="S46" s="20"/>
      <c r="T46" s="20">
        <v>-2.268764530056455</v>
      </c>
      <c r="U46" s="20"/>
      <c r="V46" s="20">
        <v>-10.437740251893368</v>
      </c>
      <c r="W46" s="20"/>
      <c r="X46" s="20">
        <v>15.110383599100018</v>
      </c>
      <c r="Y46" s="20"/>
      <c r="Z46" s="20">
        <v>8.490032334577236</v>
      </c>
    </row>
    <row r="47" spans="2:26" s="21" customFormat="1" ht="12.75" customHeight="1" thickBot="1">
      <c r="B47" s="39" t="s">
        <v>15</v>
      </c>
      <c r="C47" s="42"/>
      <c r="D47" s="40"/>
      <c r="E47" s="40"/>
      <c r="F47" s="40">
        <v>4.619178272496782</v>
      </c>
      <c r="G47" s="40"/>
      <c r="H47" s="40">
        <v>-1.5997336419704133</v>
      </c>
      <c r="I47" s="40"/>
      <c r="J47" s="40">
        <v>0.5632408009160317</v>
      </c>
      <c r="K47" s="40"/>
      <c r="L47" s="40">
        <v>2.1853146853146876</v>
      </c>
      <c r="M47" s="40"/>
      <c r="N47" s="40">
        <v>5.708074802412799</v>
      </c>
      <c r="O47" s="40"/>
      <c r="P47" s="40">
        <v>6.814334832055002</v>
      </c>
      <c r="Q47" s="40"/>
      <c r="R47" s="40">
        <v>5.101453446539073</v>
      </c>
      <c r="S47" s="40"/>
      <c r="T47" s="40">
        <v>1.636377679940848</v>
      </c>
      <c r="U47" s="40"/>
      <c r="V47" s="40">
        <v>-9.183111471355387</v>
      </c>
      <c r="W47" s="40"/>
      <c r="X47" s="40">
        <v>4.0843365237453355</v>
      </c>
      <c r="Y47" s="40"/>
      <c r="Z47" s="40">
        <v>5.8385711349351554</v>
      </c>
    </row>
    <row r="48" spans="2:26" s="43" customFormat="1" ht="12.75">
      <c r="B48" s="10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="43" customFormat="1" ht="12.75">
      <c r="B49" s="61" t="s">
        <v>47</v>
      </c>
    </row>
    <row r="50" s="43" customFormat="1" ht="12" customHeight="1">
      <c r="B50" s="61" t="s">
        <v>48</v>
      </c>
    </row>
    <row r="51" spans="2:26" s="43" customFormat="1" ht="11.25" customHeight="1">
      <c r="B51" s="45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2:26" s="43" customFormat="1" ht="12.75" hidden="1">
      <c r="B52" s="45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2:26" s="43" customFormat="1" ht="12.75" hidden="1">
      <c r="B53" s="45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2:26" s="43" customFormat="1" ht="12.75" hidden="1">
      <c r="B54" s="10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2:26" s="43" customFormat="1" ht="15" hidden="1">
      <c r="B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</row>
    <row r="56" s="43" customFormat="1" ht="12.75" hidden="1">
      <c r="B56" s="47"/>
    </row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>
      <c r="B100" s="62"/>
    </row>
    <row r="101" ht="12.75" hidden="1">
      <c r="B101" s="62"/>
    </row>
  </sheetData>
  <sheetProtection/>
  <printOptions/>
  <pageMargins left="0.24" right="0.34" top="0.45" bottom="0.9448818897637796" header="0" footer="0.984251968503937"/>
  <pageSetup fitToHeight="1" fitToWidth="1" horizontalDpi="300" verticalDpi="300" orientation="portrait" paperSize="9" scale="91" r:id="rId1"/>
  <headerFooter alignWithMargins="0">
    <oddFooter>&amp;R&amp;"Univers,Media"&amp;9INE -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I.N.E.</dc:creator>
  <cp:keywords/>
  <dc:description/>
  <cp:lastModifiedBy>USUARIO</cp:lastModifiedBy>
  <cp:lastPrinted>2007-11-30T11:03:51Z</cp:lastPrinted>
  <dcterms:created xsi:type="dcterms:W3CDTF">2000-06-08T06:31:40Z</dcterms:created>
  <dcterms:modified xsi:type="dcterms:W3CDTF">2012-12-04T15:44:02Z</dcterms:modified>
  <cp:category/>
  <cp:version/>
  <cp:contentType/>
  <cp:contentStatus/>
</cp:coreProperties>
</file>