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defaultThemeVersion="124226"/>
  <mc:AlternateContent xmlns:mc="http://schemas.openxmlformats.org/markup-compatibility/2006">
    <mc:Choice Requires="x15">
      <x15ac:absPath xmlns:x15ac="http://schemas.microsoft.com/office/spreadsheetml/2010/11/ac" url="F:\ECUE\A_Plantillas_Base_2010\Serie_1995-2023\Publicaciones\Internet\enviados\2024-09-18\"/>
    </mc:Choice>
  </mc:AlternateContent>
  <xr:revisionPtr revIDLastSave="0" documentId="13_ncr:1_{E2DE8837-2FD0-487C-8103-09302BE78D3A}" xr6:coauthVersionLast="47" xr6:coauthVersionMax="47" xr10:uidLastSave="{00000000-0000-0000-0000-000000000000}"/>
  <bookViews>
    <workbookView showSheetTabs="0" xWindow="-120" yWindow="-120" windowWidth="29040" windowHeight="15840" tabRatio="897" xr2:uid="{00000000-000D-0000-FFFF-FFFF00000000}"/>
  </bookViews>
  <sheets>
    <sheet name="Tabla_1" sheetId="108" r:id="rId1"/>
  </sheets>
  <definedNames>
    <definedName name="_xlnm.Print_Area" localSheetId="0">Tabla_1!$B$1:$V$26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22" i="108" l="1"/>
  <c r="AF22" i="108"/>
  <c r="AE22" i="108"/>
  <c r="F22" i="108"/>
  <c r="G22" i="108"/>
  <c r="H22" i="108"/>
  <c r="I22" i="108"/>
  <c r="J22" i="108"/>
  <c r="K22" i="108"/>
  <c r="L22" i="108"/>
  <c r="M22" i="108"/>
  <c r="N22" i="108"/>
  <c r="O22" i="108"/>
  <c r="P22" i="108"/>
  <c r="Q22" i="108"/>
  <c r="R22" i="108"/>
  <c r="S22" i="108"/>
  <c r="T22" i="108"/>
  <c r="U22" i="108"/>
  <c r="V22" i="108"/>
  <c r="W22" i="108"/>
  <c r="X22" i="108"/>
  <c r="Y22" i="108"/>
  <c r="Z22" i="108"/>
  <c r="AA22" i="108"/>
  <c r="AB22" i="108"/>
  <c r="AC22" i="108"/>
  <c r="AD22" i="108"/>
  <c r="E22" i="108"/>
  <c r="AF24" i="108"/>
  <c r="AG24" i="108"/>
  <c r="E24" i="108" l="1"/>
  <c r="F24" i="108"/>
  <c r="G24" i="108"/>
  <c r="H24" i="108"/>
  <c r="I24" i="108"/>
  <c r="J24" i="108"/>
  <c r="K24" i="108"/>
  <c r="L24" i="108"/>
  <c r="M24" i="108"/>
  <c r="N24" i="108"/>
  <c r="O24" i="108"/>
  <c r="P24" i="108"/>
  <c r="Q24" i="108"/>
  <c r="R24" i="108"/>
  <c r="S24" i="108"/>
  <c r="T24" i="108"/>
  <c r="U24" i="108"/>
  <c r="V24" i="108"/>
  <c r="W24" i="108"/>
  <c r="X24" i="108"/>
  <c r="Y24" i="108"/>
  <c r="Z24" i="108"/>
  <c r="AA24" i="108"/>
  <c r="AB24" i="108"/>
  <c r="AC24" i="108"/>
  <c r="AD24" i="108"/>
  <c r="AE24" i="108"/>
  <c r="AF13" i="108"/>
  <c r="AF15" i="108" l="1"/>
  <c r="AF23" i="108" s="1"/>
  <c r="AF26" i="108" s="1"/>
  <c r="AF28" i="108" s="1"/>
  <c r="U13" i="108"/>
  <c r="AF18" i="108" l="1"/>
  <c r="E21" i="108"/>
  <c r="F21" i="108"/>
  <c r="G21" i="108"/>
  <c r="H21" i="108"/>
  <c r="I21" i="108"/>
  <c r="J21" i="108"/>
  <c r="K21" i="108"/>
  <c r="L21" i="108"/>
  <c r="M21" i="108"/>
  <c r="N21" i="108"/>
  <c r="O21" i="108"/>
  <c r="P21" i="108"/>
  <c r="Q21" i="108"/>
  <c r="R21" i="108"/>
  <c r="S21" i="108"/>
  <c r="T21" i="108"/>
  <c r="U21" i="108"/>
  <c r="V21" i="108"/>
  <c r="W21" i="108"/>
  <c r="X21" i="108"/>
  <c r="Y21" i="108"/>
  <c r="Z21" i="108"/>
  <c r="AA21" i="108"/>
  <c r="AB21" i="108"/>
  <c r="F13" i="108"/>
  <c r="G13" i="108"/>
  <c r="H13" i="108"/>
  <c r="I13" i="108"/>
  <c r="J13" i="108"/>
  <c r="K13" i="108"/>
  <c r="L13" i="108"/>
  <c r="M13" i="108"/>
  <c r="N13" i="108"/>
  <c r="O13" i="108"/>
  <c r="P13" i="108"/>
  <c r="Q13" i="108"/>
  <c r="R13" i="108"/>
  <c r="S13" i="108"/>
  <c r="T13" i="108"/>
  <c r="E13" i="108" l="1"/>
  <c r="AG13" i="108"/>
  <c r="AG21" i="108"/>
  <c r="AG15" i="108" l="1"/>
  <c r="AF21" i="108"/>
  <c r="AG18" i="108" l="1"/>
  <c r="AG17" i="108" s="1"/>
  <c r="AG23" i="108"/>
  <c r="AG26" i="108" s="1"/>
  <c r="AG28" i="108" s="1"/>
  <c r="U15" i="108"/>
  <c r="T15" i="108"/>
  <c r="S15" i="108"/>
  <c r="R15" i="108"/>
  <c r="Q15" i="108"/>
  <c r="P15" i="108"/>
  <c r="O15" i="108"/>
  <c r="N15" i="108"/>
  <c r="M15" i="108"/>
  <c r="L15" i="108"/>
  <c r="K15" i="108"/>
  <c r="J15" i="108"/>
  <c r="I15" i="108"/>
  <c r="H15" i="108"/>
  <c r="G15" i="108"/>
  <c r="F15" i="108"/>
  <c r="E15" i="108"/>
  <c r="AG25" i="108" l="1"/>
  <c r="O23" i="108"/>
  <c r="O26" i="108" s="1"/>
  <c r="O28" i="108" s="1"/>
  <c r="O18" i="108"/>
  <c r="O17" i="108" s="1"/>
  <c r="P23" i="108"/>
  <c r="P26" i="108" s="1"/>
  <c r="P28" i="108" s="1"/>
  <c r="P18" i="108"/>
  <c r="P17" i="108" s="1"/>
  <c r="U23" i="108"/>
  <c r="U26" i="108" s="1"/>
  <c r="U28" i="108" s="1"/>
  <c r="U18" i="108"/>
  <c r="U17" i="108" s="1"/>
  <c r="J18" i="108"/>
  <c r="J17" i="108" s="1"/>
  <c r="J23" i="108"/>
  <c r="J26" i="108" s="1"/>
  <c r="J28" i="108" s="1"/>
  <c r="E18" i="108"/>
  <c r="E17" i="108" s="1"/>
  <c r="E23" i="108"/>
  <c r="E26" i="108" s="1"/>
  <c r="E28" i="108" s="1"/>
  <c r="K18" i="108"/>
  <c r="K17" i="108" s="1"/>
  <c r="K23" i="108"/>
  <c r="K26" i="108" s="1"/>
  <c r="K28" i="108" s="1"/>
  <c r="Q18" i="108"/>
  <c r="Q17" i="108" s="1"/>
  <c r="Q23" i="108"/>
  <c r="Q26" i="108" s="1"/>
  <c r="Q28" i="108" s="1"/>
  <c r="F18" i="108"/>
  <c r="F17" i="108" s="1"/>
  <c r="F23" i="108"/>
  <c r="F26" i="108" s="1"/>
  <c r="F28" i="108" s="1"/>
  <c r="L18" i="108"/>
  <c r="L17" i="108" s="1"/>
  <c r="L23" i="108"/>
  <c r="L26" i="108" s="1"/>
  <c r="L28" i="108" s="1"/>
  <c r="R18" i="108"/>
  <c r="R17" i="108" s="1"/>
  <c r="R23" i="108"/>
  <c r="R26" i="108" s="1"/>
  <c r="R28" i="108" s="1"/>
  <c r="I23" i="108"/>
  <c r="I26" i="108" s="1"/>
  <c r="I28" i="108" s="1"/>
  <c r="I18" i="108"/>
  <c r="I17" i="108" s="1"/>
  <c r="G23" i="108"/>
  <c r="G26" i="108" s="1"/>
  <c r="G28" i="108" s="1"/>
  <c r="G18" i="108"/>
  <c r="G17" i="108" s="1"/>
  <c r="M18" i="108"/>
  <c r="M17" i="108" s="1"/>
  <c r="M23" i="108"/>
  <c r="M26" i="108" s="1"/>
  <c r="M28" i="108" s="1"/>
  <c r="S23" i="108"/>
  <c r="S26" i="108" s="1"/>
  <c r="S28" i="108" s="1"/>
  <c r="S18" i="108"/>
  <c r="S17" i="108" s="1"/>
  <c r="H23" i="108"/>
  <c r="H26" i="108" s="1"/>
  <c r="H28" i="108" s="1"/>
  <c r="H18" i="108"/>
  <c r="H17" i="108" s="1"/>
  <c r="N23" i="108"/>
  <c r="N26" i="108" s="1"/>
  <c r="N28" i="108" s="1"/>
  <c r="N18" i="108"/>
  <c r="N17" i="108" s="1"/>
  <c r="T23" i="108"/>
  <c r="T26" i="108" s="1"/>
  <c r="T28" i="108" s="1"/>
  <c r="T18" i="108"/>
  <c r="T17" i="108" s="1"/>
  <c r="M25" i="108" l="1"/>
  <c r="L25" i="108"/>
  <c r="K25" i="108"/>
  <c r="U25" i="108"/>
  <c r="T25" i="108"/>
  <c r="P25" i="108"/>
  <c r="H25" i="108"/>
  <c r="G25" i="108"/>
  <c r="F25" i="108"/>
  <c r="E25" i="108"/>
  <c r="I25" i="108"/>
  <c r="N25" i="108"/>
  <c r="S25" i="108"/>
  <c r="O25" i="108"/>
  <c r="R25" i="108"/>
  <c r="Q25" i="108"/>
  <c r="J25" i="108"/>
  <c r="AF17" i="108"/>
  <c r="AF25" i="108" l="1"/>
  <c r="V13" i="108" l="1"/>
  <c r="W13" i="108"/>
  <c r="W15" i="108" l="1"/>
  <c r="V15" i="108"/>
  <c r="V18" i="108" l="1"/>
  <c r="V17" i="108" s="1"/>
  <c r="V23" i="108"/>
  <c r="V26" i="108" s="1"/>
  <c r="V28" i="108" s="1"/>
  <c r="W18" i="108"/>
  <c r="W17" i="108" s="1"/>
  <c r="W23" i="108"/>
  <c r="W26" i="108" s="1"/>
  <c r="W28" i="108" s="1"/>
  <c r="AC13" i="108"/>
  <c r="V25" i="108" l="1"/>
  <c r="AC15" i="108"/>
  <c r="W25" i="108"/>
  <c r="AE21" i="108"/>
  <c r="AE13" i="108"/>
  <c r="AD21" i="108"/>
  <c r="AE15" i="108" l="1"/>
  <c r="AE18" i="108" s="1"/>
  <c r="AC18" i="108"/>
  <c r="AC23" i="108"/>
  <c r="AC26" i="108" s="1"/>
  <c r="AC28" i="108" s="1"/>
  <c r="AD13" i="108"/>
  <c r="AD15" i="108" l="1"/>
  <c r="AE23" i="108"/>
  <c r="AE26" i="108" s="1"/>
  <c r="AD18" i="108" l="1"/>
  <c r="AD23" i="108"/>
  <c r="AD26" i="108" s="1"/>
  <c r="AD28" i="108" s="1"/>
  <c r="AC21" i="108"/>
  <c r="AC17" i="108" l="1"/>
  <c r="AD17" i="108"/>
  <c r="AE17" i="108"/>
  <c r="AE25" i="108" l="1"/>
  <c r="AD25" i="108"/>
  <c r="AC25" i="108"/>
  <c r="AE28" i="108"/>
  <c r="X13" i="108" l="1"/>
  <c r="Z13" i="108"/>
  <c r="Y13" i="108"/>
  <c r="AB13" i="108"/>
  <c r="AA13" i="108"/>
  <c r="Y15" i="108" l="1"/>
  <c r="AA15" i="108"/>
  <c r="Z15" i="108"/>
  <c r="AB15" i="108"/>
  <c r="X15" i="108"/>
  <c r="AA18" i="108" l="1"/>
  <c r="AA17" i="108" s="1"/>
  <c r="AA23" i="108"/>
  <c r="AA26" i="108" s="1"/>
  <c r="AA28" i="108" s="1"/>
  <c r="AB23" i="108"/>
  <c r="AB26" i="108" s="1"/>
  <c r="AB28" i="108" s="1"/>
  <c r="AB18" i="108"/>
  <c r="AB17" i="108" s="1"/>
  <c r="Z18" i="108"/>
  <c r="Z17" i="108" s="1"/>
  <c r="Z23" i="108"/>
  <c r="Z26" i="108" s="1"/>
  <c r="Z28" i="108" s="1"/>
  <c r="X18" i="108"/>
  <c r="X17" i="108" s="1"/>
  <c r="X23" i="108"/>
  <c r="X26" i="108" s="1"/>
  <c r="X28" i="108" s="1"/>
  <c r="Y18" i="108"/>
  <c r="Y17" i="108" s="1"/>
  <c r="Y23" i="108"/>
  <c r="Y26" i="108" s="1"/>
  <c r="Y28" i="108" s="1"/>
  <c r="AB25" i="108" l="1"/>
  <c r="Z25" i="108"/>
  <c r="AA25" i="108"/>
  <c r="Y25" i="108"/>
  <c r="X25" i="108"/>
</calcChain>
</file>

<file path=xl/sharedStrings.xml><?xml version="1.0" encoding="utf-8"?>
<sst xmlns="http://schemas.openxmlformats.org/spreadsheetml/2006/main" count="31" uniqueCount="25">
  <si>
    <t>2022 (P)</t>
  </si>
  <si>
    <t>2023 (A)</t>
  </si>
  <si>
    <t>National disposable income</t>
  </si>
  <si>
    <t>Current prices</t>
  </si>
  <si>
    <t>Unit: EUR million</t>
  </si>
  <si>
    <t>Transactions</t>
  </si>
  <si>
    <t>Compensation of employees</t>
  </si>
  <si>
    <t>Taxes less subsidies on production and imports</t>
  </si>
  <si>
    <t>Net property income</t>
  </si>
  <si>
    <t>Operating surplus, gross / Mixed income, gross</t>
  </si>
  <si>
    <t>GROSS NATIONAL INCOME</t>
  </si>
  <si>
    <t>Consumption of fixed capital</t>
  </si>
  <si>
    <t xml:space="preserve">Net national income </t>
  </si>
  <si>
    <t>Net current transfers from the rest of the world</t>
  </si>
  <si>
    <t>GROSS NATIONAL DISPOSABLE INCOME</t>
  </si>
  <si>
    <t>Net national disposable income</t>
  </si>
  <si>
    <t>Gross domestic product at market prices</t>
  </si>
  <si>
    <t>Net primary income from the rest of the world</t>
  </si>
  <si>
    <t>Total population (thousands of habitants) (*)</t>
  </si>
  <si>
    <t>Net national disposable income at market prices per habitant (euros) (*)</t>
  </si>
  <si>
    <t>(P) Provisional estimate</t>
  </si>
  <si>
    <t>(A) Advanced estimate</t>
  </si>
  <si>
    <t xml:space="preserve">Note: in this table the transactions of allocation and distribution of incomes are referred to incomes that are received by all the resident institutional units taking into account their net flows with the rest of the world. </t>
  </si>
  <si>
    <t>(*) Resident population, July 1st (Population Figures, INE).</t>
  </si>
  <si>
    <t>Spanish National Accounts. Benchmark Revision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</si>
</sst>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0"/>
      <name val="MS Sans Serif"/>
    </font>
    <font>
      <sz val="10"/>
      <name val="MS Sans Serif"/>
      <family val="2"/>
    </font>
    <font>
      <sz val="10"/>
      <name val="Arial"/>
      <family val="2"/>
    </font>
    <font>
      <sz val="10"/>
      <name val="Arial"/>
      <family val="2"/>
    </font>
    <font>
      <sz val="10"/>
      <name val="Univers"/>
      <family val="2"/>
    </font>
    <font>
      <b/>
      <sz val="12"/>
      <name val="Univers"/>
      <family val="2"/>
    </font>
    <font>
      <sz val="9"/>
      <color indexed="62"/>
      <name val="Univers"/>
      <family val="2"/>
    </font>
    <font>
      <sz val="12"/>
      <name val="Univers"/>
      <family val="2"/>
    </font>
    <font>
      <sz val="9"/>
      <name val="Univers"/>
      <family val="2"/>
    </font>
    <font>
      <sz val="8"/>
      <name val="Univers"/>
      <family val="2"/>
    </font>
    <font>
      <sz val="11"/>
      <name val="Univers"/>
      <family val="2"/>
    </font>
    <font>
      <sz val="9"/>
      <color indexed="23"/>
      <name val="Univers"/>
      <family val="2"/>
    </font>
    <font>
      <b/>
      <sz val="14"/>
      <color rgb="FFFF0000"/>
      <name val="Univers"/>
      <family val="2"/>
    </font>
    <font>
      <sz val="10"/>
      <color rgb="FFFF0000"/>
      <name val="Univers"/>
      <family val="2"/>
    </font>
    <font>
      <sz val="9"/>
      <color theme="1"/>
      <name val="Univers"/>
      <family val="2"/>
    </font>
    <font>
      <b/>
      <sz val="10"/>
      <name val="Univers"/>
      <family val="2"/>
    </font>
    <font>
      <b/>
      <sz val="11"/>
      <name val="Univers"/>
      <family val="2"/>
    </font>
    <font>
      <b/>
      <sz val="14"/>
      <color theme="1"/>
      <name val="Arial"/>
      <family val="2"/>
    </font>
    <font>
      <sz val="10"/>
      <name val="Arial"/>
      <family val="2"/>
      <charset val="1"/>
    </font>
    <font>
      <b/>
      <sz val="14"/>
      <name val="Arial"/>
      <family val="2"/>
    </font>
    <font>
      <b/>
      <sz val="12"/>
      <name val="Arial"/>
      <family val="2"/>
    </font>
    <font>
      <b/>
      <sz val="10"/>
      <name val="Arial"/>
      <family val="2"/>
    </font>
    <font>
      <b/>
      <sz val="9"/>
      <color theme="1"/>
      <name val="Arial"/>
      <family val="2"/>
    </font>
    <font>
      <b/>
      <sz val="9"/>
      <name val="Arial"/>
      <family val="2"/>
    </font>
    <font>
      <sz val="9"/>
      <color theme="1"/>
      <name val="Arial"/>
      <family val="2"/>
    </font>
    <font>
      <b/>
      <sz val="9"/>
      <color rgb="FFFF0000"/>
      <name val="Calibri"/>
      <family val="2"/>
      <scheme val="minor"/>
    </font>
  </fonts>
  <fills count="7">
    <fill>
      <patternFill patternType="none"/>
    </fill>
    <fill>
      <patternFill patternType="gray125"/>
    </fill>
    <fill>
      <patternFill patternType="solid">
        <fgColor rgb="FFFFFFFF"/>
        <bgColor rgb="FFEEF2F8"/>
      </patternFill>
    </fill>
    <fill>
      <patternFill patternType="solid">
        <fgColor rgb="FFB6C5DF"/>
      </patternFill>
    </fill>
    <fill>
      <patternFill patternType="solid">
        <fgColor rgb="FFB6C5DF"/>
        <bgColor indexed="64"/>
      </patternFill>
    </fill>
    <fill>
      <patternFill patternType="solid">
        <fgColor rgb="FFF3F4F7"/>
      </patternFill>
    </fill>
    <fill>
      <patternFill patternType="solid">
        <fgColor theme="4" tint="0.79998168889431442"/>
        <bgColor indexed="64"/>
      </patternFill>
    </fill>
  </fills>
  <borders count="5">
    <border>
      <left/>
      <right/>
      <top/>
      <bottom/>
      <diagonal/>
    </border>
    <border>
      <left/>
      <right/>
      <top style="thick">
        <color indexed="51"/>
      </top>
      <bottom/>
      <diagonal/>
    </border>
    <border>
      <left/>
      <right/>
      <top style="thin">
        <color rgb="FFEEF2F8"/>
      </top>
      <bottom style="thin">
        <color rgb="FFEEF2F8"/>
      </bottom>
      <diagonal/>
    </border>
    <border>
      <left style="thin">
        <color indexed="9"/>
      </left>
      <right/>
      <top/>
      <bottom/>
      <diagonal/>
    </border>
    <border>
      <left style="thin">
        <color indexed="9"/>
      </left>
      <right style="thin">
        <color indexed="9"/>
      </right>
      <top style="thin">
        <color indexed="9"/>
      </top>
      <bottom style="thin">
        <color indexed="9"/>
      </bottom>
      <diagonal/>
    </border>
  </borders>
  <cellStyleXfs count="5">
    <xf numFmtId="0" fontId="0" fillId="0" borderId="0"/>
    <xf numFmtId="0" fontId="1" fillId="0" borderId="0"/>
    <xf numFmtId="0" fontId="3" fillId="0" borderId="0"/>
    <xf numFmtId="0" fontId="18" fillId="0" borderId="0"/>
    <xf numFmtId="0" fontId="2" fillId="0" borderId="0"/>
  </cellStyleXfs>
  <cellXfs count="30">
    <xf numFmtId="0" fontId="0" fillId="0" borderId="0" xfId="0"/>
    <xf numFmtId="0" fontId="4" fillId="0" borderId="0" xfId="2" applyFont="1"/>
    <xf numFmtId="0" fontId="3" fillId="0" borderId="0" xfId="2"/>
    <xf numFmtId="0" fontId="7" fillId="0" borderId="0" xfId="2" applyFont="1"/>
    <xf numFmtId="0" fontId="10" fillId="0" borderId="0" xfId="2" applyFont="1"/>
    <xf numFmtId="0" fontId="12" fillId="0" borderId="0" xfId="2" applyFont="1"/>
    <xf numFmtId="0" fontId="13" fillId="0" borderId="0" xfId="2" applyFont="1"/>
    <xf numFmtId="0" fontId="5" fillId="0" borderId="0" xfId="2" applyFont="1"/>
    <xf numFmtId="14" fontId="5" fillId="0" borderId="0" xfId="2" applyNumberFormat="1" applyFont="1"/>
    <xf numFmtId="0" fontId="6" fillId="0" borderId="0" xfId="2" applyFont="1"/>
    <xf numFmtId="0" fontId="14" fillId="0" borderId="0" xfId="2" applyFont="1"/>
    <xf numFmtId="0" fontId="11" fillId="0" borderId="0" xfId="2" applyFont="1"/>
    <xf numFmtId="0" fontId="8" fillId="0" borderId="1" xfId="2" applyFont="1" applyBorder="1"/>
    <xf numFmtId="0" fontId="8" fillId="0" borderId="0" xfId="2" applyFont="1"/>
    <xf numFmtId="0" fontId="9" fillId="0" borderId="0" xfId="2" applyFont="1" applyAlignment="1">
      <alignment horizontal="left" vertical="top"/>
    </xf>
    <xf numFmtId="0" fontId="15" fillId="0" borderId="0" xfId="2" applyFont="1"/>
    <xf numFmtId="0" fontId="16" fillId="0" borderId="0" xfId="2" applyFont="1"/>
    <xf numFmtId="3" fontId="10" fillId="0" borderId="0" xfId="2" applyNumberFormat="1" applyFont="1"/>
    <xf numFmtId="0" fontId="17" fillId="0" borderId="0" xfId="2" applyFont="1"/>
    <xf numFmtId="0" fontId="19" fillId="2" borderId="0" xfId="3" applyFont="1" applyFill="1" applyAlignment="1">
      <alignment horizontal="left"/>
    </xf>
    <xf numFmtId="0" fontId="20" fillId="2" borderId="0" xfId="3" applyFont="1" applyFill="1" applyAlignment="1">
      <alignment horizontal="left"/>
    </xf>
    <xf numFmtId="0" fontId="21" fillId="2" borderId="2" xfId="3" applyFont="1" applyFill="1" applyBorder="1"/>
    <xf numFmtId="0" fontId="22" fillId="3" borderId="3" xfId="0" applyFont="1" applyFill="1" applyBorder="1" applyAlignment="1">
      <alignment horizontal="center" vertical="center" wrapText="1"/>
    </xf>
    <xf numFmtId="0" fontId="23" fillId="4" borderId="0" xfId="4" applyFont="1" applyFill="1" applyAlignment="1">
      <alignment horizontal="left" vertical="center" indent="1"/>
    </xf>
    <xf numFmtId="3" fontId="24" fillId="5" borderId="4" xfId="0" applyNumberFormat="1" applyFont="1" applyFill="1" applyBorder="1" applyAlignment="1">
      <alignment horizontal="right"/>
    </xf>
    <xf numFmtId="0" fontId="24" fillId="6" borderId="4" xfId="0" applyFont="1" applyFill="1" applyBorder="1" applyAlignment="1">
      <alignment horizontal="left" wrapText="1"/>
    </xf>
    <xf numFmtId="3" fontId="24" fillId="0" borderId="4" xfId="0" applyNumberFormat="1" applyFont="1" applyBorder="1" applyAlignment="1">
      <alignment horizontal="right"/>
    </xf>
    <xf numFmtId="3" fontId="22" fillId="5" borderId="4" xfId="0" applyNumberFormat="1" applyFont="1" applyFill="1" applyBorder="1" applyAlignment="1">
      <alignment horizontal="right"/>
    </xf>
    <xf numFmtId="3" fontId="25" fillId="0" borderId="0" xfId="0" applyNumberFormat="1" applyFont="1" applyAlignment="1">
      <alignment horizontal="center"/>
    </xf>
    <xf numFmtId="3" fontId="4" fillId="0" borderId="0" xfId="2" applyNumberFormat="1" applyFont="1"/>
  </cellXfs>
  <cellStyles count="5">
    <cellStyle name="Normal" xfId="0" builtinId="0"/>
    <cellStyle name="Normal 2" xfId="1" xr:uid="{00000000-0005-0000-0000-000001000000}"/>
    <cellStyle name="Normal_pib0010" xfId="2" xr:uid="{00000000-0005-0000-0000-000002000000}"/>
    <cellStyle name="Normal_pibv" xfId="4" xr:uid="{00000000-0005-0000-0000-000003000000}"/>
    <cellStyle name="Texto explicativo 2" xfId="3" xr:uid="{00000000-0005-0000-0000-00000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DEE7F2"/>
      <rgbColor rgb="00FFFFFF"/>
      <rgbColor rgb="00FF0000"/>
      <rgbColor rgb="0000FF00"/>
      <rgbColor rgb="000000FF"/>
      <rgbColor rgb="00FFFF00"/>
      <rgbColor rgb="00FF00FF"/>
      <rgbColor rgb="0000FFFF"/>
      <rgbColor rgb="00800000"/>
      <rgbColor rgb="00008000"/>
      <rgbColor rgb="00003366"/>
      <rgbColor rgb="00F3EDE9"/>
      <rgbColor rgb="00DDC6F4"/>
      <rgbColor rgb="00008080"/>
      <rgbColor rgb="00C0C0C0"/>
      <rgbColor rgb="00808080"/>
      <rgbColor rgb="008080FF"/>
      <rgbColor rgb="00802060"/>
      <rgbColor rgb="00FFFFFF"/>
      <rgbColor rgb="00A0E0E0"/>
      <rgbColor rgb="00600080"/>
      <rgbColor rgb="00FF8080"/>
      <rgbColor rgb="000080C0"/>
      <rgbColor rgb="00C0C0FF"/>
      <rgbColor rgb="00010000"/>
      <rgbColor rgb="00FF00FF"/>
      <rgbColor rgb="00FFFF00"/>
      <rgbColor rgb="0000FFFF"/>
      <rgbColor rgb="00800080"/>
      <rgbColor rgb="00800000"/>
      <rgbColor rgb="00008080"/>
      <rgbColor rgb="000000FF"/>
      <rgbColor rgb="0000CCFF"/>
      <rgbColor rgb="004FA99E"/>
      <rgbColor rgb="0085B787"/>
      <rgbColor rgb="00C0D9BF"/>
      <rgbColor rgb="00A6CAF0"/>
      <rgbColor rgb="00CC9CCC"/>
      <rgbColor rgb="00CC99FF"/>
      <rgbColor rgb="00E3E3E3"/>
      <rgbColor rgb="003366FF"/>
      <rgbColor rgb="0033CCCC"/>
      <rgbColor rgb="00339933"/>
      <rgbColor rgb="00EEF2F8"/>
      <rgbColor rgb="00996633"/>
      <rgbColor rgb="00996666"/>
      <rgbColor rgb="00666699"/>
      <rgbColor rgb="00969696"/>
      <rgbColor rgb="003333CC"/>
      <rgbColor rgb="00336666"/>
      <rgbColor rgb="00003300"/>
      <rgbColor rgb="00333300"/>
      <rgbColor rgb="00B6C5DF"/>
      <rgbColor rgb="00993366"/>
      <rgbColor rgb="00333399"/>
      <rgbColor rgb="00424242"/>
    </indexed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208"/>
  <sheetViews>
    <sheetView showGridLines="0" showRowColHeaders="0" tabSelected="1" topLeftCell="B1" zoomScale="115" zoomScaleNormal="115" workbookViewId="0">
      <pane xSplit="3" ySplit="8" topLeftCell="E9" activePane="bottomRight" state="frozen"/>
      <selection activeCell="B1" sqref="B1"/>
      <selection pane="topRight" activeCell="M1" sqref="M1"/>
      <selection pane="bottomLeft" activeCell="B10" sqref="B10"/>
      <selection pane="bottomRight" activeCell="E9" sqref="E9"/>
    </sheetView>
  </sheetViews>
  <sheetFormatPr baseColWidth="10" defaultColWidth="13.42578125" defaultRowHeight="12.75" zeroHeight="1" x14ac:dyDescent="0.2"/>
  <cols>
    <col min="1" max="1" width="0.28515625" style="1" hidden="1" customWidth="1"/>
    <col min="2" max="2" width="1" style="1" customWidth="1"/>
    <col min="3" max="3" width="64.140625" style="1" customWidth="1"/>
    <col min="4" max="4" width="0.85546875" style="1" customWidth="1"/>
    <col min="5" max="27" width="8.85546875" style="1" customWidth="1"/>
    <col min="28" max="29" width="8.85546875" style="1" bestFit="1" customWidth="1"/>
    <col min="30" max="30" width="9.42578125" style="1" bestFit="1" customWidth="1"/>
    <col min="31" max="33" width="9" style="1" bestFit="1" customWidth="1"/>
    <col min="34" max="50" width="13.42578125" style="1" customWidth="1"/>
    <col min="51" max="16384" width="13.42578125" style="1"/>
  </cols>
  <sheetData>
    <row r="1" spans="2:33" ht="4.7" customHeight="1" x14ac:dyDescent="0.2"/>
    <row r="2" spans="2:33" ht="19.5" customHeight="1" x14ac:dyDescent="0.3">
      <c r="C2" s="18" t="s">
        <v>24</v>
      </c>
      <c r="D2" s="5"/>
    </row>
    <row r="3" spans="2:33" ht="3.2" customHeight="1" x14ac:dyDescent="0.2">
      <c r="C3" s="2"/>
    </row>
    <row r="4" spans="2:33" ht="20.100000000000001" customHeight="1" x14ac:dyDescent="0.25">
      <c r="C4" s="19" t="s">
        <v>2</v>
      </c>
      <c r="D4" s="6"/>
      <c r="E4" s="7"/>
      <c r="F4" s="7"/>
      <c r="G4" s="7"/>
      <c r="H4" s="7"/>
      <c r="I4" s="7"/>
      <c r="J4" s="7"/>
      <c r="K4" s="7"/>
      <c r="L4" s="7"/>
      <c r="M4" s="7"/>
      <c r="N4" s="7"/>
      <c r="O4" s="7"/>
      <c r="P4" s="7"/>
      <c r="Q4" s="7"/>
      <c r="R4" s="7"/>
      <c r="S4" s="7"/>
      <c r="T4" s="7"/>
      <c r="U4" s="7"/>
      <c r="V4" s="7"/>
      <c r="W4" s="7"/>
      <c r="X4" s="7"/>
      <c r="Y4" s="7"/>
      <c r="Z4" s="7"/>
      <c r="AA4" s="7"/>
    </row>
    <row r="5" spans="2:33" ht="15" customHeight="1" x14ac:dyDescent="0.25">
      <c r="C5" s="20" t="s">
        <v>3</v>
      </c>
    </row>
    <row r="6" spans="2:33" ht="12.75" customHeight="1" x14ac:dyDescent="0.25">
      <c r="C6" s="21" t="s">
        <v>4</v>
      </c>
      <c r="D6" s="8"/>
      <c r="E6" s="9"/>
      <c r="F6" s="9"/>
      <c r="G6" s="9"/>
      <c r="H6" s="9"/>
      <c r="I6" s="9"/>
      <c r="J6" s="9"/>
      <c r="K6" s="9"/>
      <c r="L6" s="9"/>
      <c r="M6" s="9"/>
      <c r="N6" s="9"/>
      <c r="O6" s="9"/>
      <c r="P6" s="9"/>
      <c r="Q6" s="9"/>
      <c r="R6" s="9"/>
      <c r="S6" s="9"/>
      <c r="T6" s="9"/>
      <c r="U6" s="9"/>
      <c r="V6" s="9"/>
      <c r="W6" s="9"/>
      <c r="X6" s="9"/>
      <c r="Y6" s="9"/>
      <c r="Z6" s="9"/>
      <c r="AA6" s="9"/>
    </row>
    <row r="7" spans="2:33" ht="6" customHeight="1" x14ac:dyDescent="0.2">
      <c r="C7" s="11"/>
      <c r="D7" s="9"/>
      <c r="E7" s="9"/>
      <c r="F7" s="9"/>
      <c r="G7" s="9"/>
      <c r="H7" s="9"/>
      <c r="I7" s="9"/>
      <c r="J7" s="9"/>
      <c r="K7" s="9"/>
      <c r="L7" s="9"/>
      <c r="M7" s="9"/>
      <c r="N7" s="9"/>
      <c r="O7" s="9"/>
      <c r="P7" s="9"/>
      <c r="Q7" s="9"/>
      <c r="R7" s="9"/>
      <c r="S7" s="9"/>
      <c r="T7" s="9"/>
      <c r="U7" s="9"/>
      <c r="V7" s="9"/>
      <c r="W7" s="9"/>
      <c r="X7" s="9"/>
      <c r="Y7" s="9"/>
      <c r="Z7" s="9"/>
      <c r="AA7" s="9"/>
    </row>
    <row r="8" spans="2:33" s="3" customFormat="1" ht="16.149999999999999" customHeight="1" x14ac:dyDescent="0.25">
      <c r="B8" s="1"/>
      <c r="C8" s="23" t="s">
        <v>5</v>
      </c>
      <c r="D8" s="1"/>
      <c r="E8" s="22">
        <v>1995</v>
      </c>
      <c r="F8" s="22">
        <v>1996</v>
      </c>
      <c r="G8" s="22">
        <v>1997</v>
      </c>
      <c r="H8" s="22">
        <v>1998</v>
      </c>
      <c r="I8" s="22">
        <v>1999</v>
      </c>
      <c r="J8" s="22">
        <v>2000</v>
      </c>
      <c r="K8" s="22">
        <v>2001</v>
      </c>
      <c r="L8" s="22">
        <v>2002</v>
      </c>
      <c r="M8" s="22">
        <v>2003</v>
      </c>
      <c r="N8" s="22">
        <v>2004</v>
      </c>
      <c r="O8" s="22">
        <v>2005</v>
      </c>
      <c r="P8" s="22">
        <v>2006</v>
      </c>
      <c r="Q8" s="22">
        <v>2007</v>
      </c>
      <c r="R8" s="22">
        <v>2008</v>
      </c>
      <c r="S8" s="22">
        <v>2009</v>
      </c>
      <c r="T8" s="22">
        <v>2010</v>
      </c>
      <c r="U8" s="22">
        <v>2011</v>
      </c>
      <c r="V8" s="22">
        <v>2012</v>
      </c>
      <c r="W8" s="22">
        <v>2013</v>
      </c>
      <c r="X8" s="22">
        <v>2014</v>
      </c>
      <c r="Y8" s="22">
        <v>2015</v>
      </c>
      <c r="Z8" s="22">
        <v>2016</v>
      </c>
      <c r="AA8" s="22">
        <v>2017</v>
      </c>
      <c r="AB8" s="22">
        <v>2018</v>
      </c>
      <c r="AC8" s="22">
        <v>2019</v>
      </c>
      <c r="AD8" s="22">
        <v>2020</v>
      </c>
      <c r="AE8" s="22">
        <v>2021</v>
      </c>
      <c r="AF8" s="22" t="s">
        <v>0</v>
      </c>
      <c r="AG8" s="22" t="s">
        <v>1</v>
      </c>
    </row>
    <row r="9" spans="2:33" s="4" customFormat="1" ht="13.15" customHeight="1" x14ac:dyDescent="0.25">
      <c r="B9" s="1"/>
      <c r="C9" s="25" t="s">
        <v>6</v>
      </c>
      <c r="D9" s="1"/>
      <c r="E9" s="26">
        <v>219776</v>
      </c>
      <c r="F9" s="26">
        <v>232359</v>
      </c>
      <c r="G9" s="26">
        <v>251723</v>
      </c>
      <c r="H9" s="26">
        <v>270507</v>
      </c>
      <c r="I9" s="26">
        <v>290469</v>
      </c>
      <c r="J9" s="26">
        <v>316194</v>
      </c>
      <c r="K9" s="26">
        <v>337037</v>
      </c>
      <c r="L9" s="26">
        <v>358872</v>
      </c>
      <c r="M9" s="26">
        <v>380331</v>
      </c>
      <c r="N9" s="26">
        <v>405923</v>
      </c>
      <c r="O9" s="26">
        <v>435771</v>
      </c>
      <c r="P9" s="26">
        <v>472346</v>
      </c>
      <c r="Q9" s="26">
        <v>509674</v>
      </c>
      <c r="R9" s="26">
        <v>545966</v>
      </c>
      <c r="S9" s="26">
        <v>532347</v>
      </c>
      <c r="T9" s="26">
        <v>529664</v>
      </c>
      <c r="U9" s="26">
        <v>516615</v>
      </c>
      <c r="V9" s="24">
        <v>485265</v>
      </c>
      <c r="W9" s="24">
        <v>472170</v>
      </c>
      <c r="X9" s="24">
        <v>478355</v>
      </c>
      <c r="Y9" s="24">
        <v>499098</v>
      </c>
      <c r="Z9" s="24">
        <v>510128</v>
      </c>
      <c r="AA9" s="24">
        <v>530477</v>
      </c>
      <c r="AB9" s="24">
        <v>553097</v>
      </c>
      <c r="AC9" s="24">
        <v>588298</v>
      </c>
      <c r="AD9" s="24">
        <v>564228</v>
      </c>
      <c r="AE9" s="24">
        <v>607322</v>
      </c>
      <c r="AF9" s="24">
        <v>659547</v>
      </c>
      <c r="AG9" s="24">
        <v>720012</v>
      </c>
    </row>
    <row r="10" spans="2:33" s="4" customFormat="1" ht="13.15" customHeight="1" x14ac:dyDescent="0.25">
      <c r="B10" s="1"/>
      <c r="C10" s="25" t="s">
        <v>7</v>
      </c>
      <c r="D10" s="1"/>
      <c r="E10" s="26">
        <v>41463</v>
      </c>
      <c r="F10" s="26">
        <v>44514</v>
      </c>
      <c r="G10" s="26">
        <v>49206</v>
      </c>
      <c r="H10" s="26">
        <v>55193</v>
      </c>
      <c r="I10" s="26">
        <v>60647</v>
      </c>
      <c r="J10" s="26">
        <v>65500</v>
      </c>
      <c r="K10" s="26">
        <v>69496</v>
      </c>
      <c r="L10" s="26">
        <v>73955</v>
      </c>
      <c r="M10" s="26">
        <v>81357</v>
      </c>
      <c r="N10" s="26">
        <v>91668</v>
      </c>
      <c r="O10" s="26">
        <v>102607</v>
      </c>
      <c r="P10" s="26">
        <v>111853</v>
      </c>
      <c r="Q10" s="26">
        <v>111059</v>
      </c>
      <c r="R10" s="26">
        <v>92078</v>
      </c>
      <c r="S10" s="26">
        <v>73737</v>
      </c>
      <c r="T10" s="26">
        <v>93772</v>
      </c>
      <c r="U10" s="26">
        <v>90397</v>
      </c>
      <c r="V10" s="24">
        <v>95523</v>
      </c>
      <c r="W10" s="24">
        <v>102053</v>
      </c>
      <c r="X10" s="24">
        <v>107212</v>
      </c>
      <c r="Y10" s="24">
        <v>114055</v>
      </c>
      <c r="Z10" s="24">
        <v>117919</v>
      </c>
      <c r="AA10" s="24">
        <v>123059</v>
      </c>
      <c r="AB10" s="24">
        <v>129158</v>
      </c>
      <c r="AC10" s="24">
        <v>130359</v>
      </c>
      <c r="AD10" s="24">
        <v>105335</v>
      </c>
      <c r="AE10" s="24">
        <v>129349</v>
      </c>
      <c r="AF10" s="24">
        <v>133964</v>
      </c>
      <c r="AG10" s="24">
        <v>144839</v>
      </c>
    </row>
    <row r="11" spans="2:33" s="4" customFormat="1" ht="13.15" customHeight="1" x14ac:dyDescent="0.25">
      <c r="B11" s="1"/>
      <c r="C11" s="25" t="s">
        <v>8</v>
      </c>
      <c r="D11" s="1"/>
      <c r="E11" s="26">
        <v>-4028</v>
      </c>
      <c r="F11" s="26">
        <v>-5958</v>
      </c>
      <c r="G11" s="26">
        <v>-7229</v>
      </c>
      <c r="H11" s="26">
        <v>-9086</v>
      </c>
      <c r="I11" s="26">
        <v>-10256</v>
      </c>
      <c r="J11" s="26">
        <v>-9107</v>
      </c>
      <c r="K11" s="26">
        <v>-14680</v>
      </c>
      <c r="L11" s="26">
        <v>-13866</v>
      </c>
      <c r="M11" s="26">
        <v>-11879</v>
      </c>
      <c r="N11" s="26">
        <v>-13279</v>
      </c>
      <c r="O11" s="26">
        <v>-17610</v>
      </c>
      <c r="P11" s="26">
        <v>-22948</v>
      </c>
      <c r="Q11" s="26">
        <v>-31733</v>
      </c>
      <c r="R11" s="26">
        <v>-36108</v>
      </c>
      <c r="S11" s="26">
        <v>-26336</v>
      </c>
      <c r="T11" s="26">
        <v>-21086</v>
      </c>
      <c r="U11" s="26">
        <v>-23942</v>
      </c>
      <c r="V11" s="24">
        <v>-14028</v>
      </c>
      <c r="W11" s="24">
        <v>-12727</v>
      </c>
      <c r="X11" s="24">
        <v>-9584</v>
      </c>
      <c r="Y11" s="24">
        <v>-4795</v>
      </c>
      <c r="Z11" s="24">
        <v>-3436</v>
      </c>
      <c r="AA11" s="24">
        <v>-5859</v>
      </c>
      <c r="AB11" s="24">
        <v>-4859</v>
      </c>
      <c r="AC11" s="24">
        <v>-4120</v>
      </c>
      <c r="AD11" s="24">
        <v>-3419</v>
      </c>
      <c r="AE11" s="24">
        <v>2743</v>
      </c>
      <c r="AF11" s="24">
        <v>747</v>
      </c>
      <c r="AG11" s="24">
        <v>-12916</v>
      </c>
    </row>
    <row r="12" spans="2:33" s="4" customFormat="1" ht="13.15" customHeight="1" x14ac:dyDescent="0.25">
      <c r="B12" s="1"/>
      <c r="C12" s="25" t="s">
        <v>9</v>
      </c>
      <c r="D12" s="1"/>
      <c r="E12" s="26">
        <v>203286</v>
      </c>
      <c r="F12" s="26">
        <v>216380</v>
      </c>
      <c r="G12" s="26">
        <v>222697</v>
      </c>
      <c r="H12" s="26">
        <v>234575</v>
      </c>
      <c r="I12" s="26">
        <v>248897</v>
      </c>
      <c r="J12" s="26">
        <v>270350</v>
      </c>
      <c r="K12" s="26">
        <v>299403</v>
      </c>
      <c r="L12" s="26">
        <v>322291</v>
      </c>
      <c r="M12" s="26">
        <v>346292</v>
      </c>
      <c r="N12" s="26">
        <v>367730</v>
      </c>
      <c r="O12" s="26">
        <v>394545</v>
      </c>
      <c r="P12" s="26">
        <v>425106</v>
      </c>
      <c r="Q12" s="26">
        <v>462068</v>
      </c>
      <c r="R12" s="26">
        <v>479591</v>
      </c>
      <c r="S12" s="26">
        <v>472637</v>
      </c>
      <c r="T12" s="26">
        <v>459052</v>
      </c>
      <c r="U12" s="26">
        <v>466833</v>
      </c>
      <c r="V12" s="24">
        <v>460791</v>
      </c>
      <c r="W12" s="24">
        <v>457563</v>
      </c>
      <c r="X12" s="24">
        <v>459281</v>
      </c>
      <c r="Y12" s="24">
        <v>477904</v>
      </c>
      <c r="Z12" s="24">
        <v>500166</v>
      </c>
      <c r="AA12" s="24">
        <v>521853</v>
      </c>
      <c r="AB12" s="24">
        <v>535316</v>
      </c>
      <c r="AC12" s="24">
        <v>540378</v>
      </c>
      <c r="AD12" s="24">
        <v>465129</v>
      </c>
      <c r="AE12" s="24">
        <v>504308</v>
      </c>
      <c r="AF12" s="24">
        <v>585372</v>
      </c>
      <c r="AG12" s="24">
        <v>639168</v>
      </c>
    </row>
    <row r="13" spans="2:33" s="16" customFormat="1" ht="13.15" customHeight="1" x14ac:dyDescent="0.25">
      <c r="B13" s="15"/>
      <c r="C13" s="23" t="s">
        <v>10</v>
      </c>
      <c r="D13" s="15"/>
      <c r="E13" s="27">
        <f>+SUM(E9:E12)</f>
        <v>460497</v>
      </c>
      <c r="F13" s="27">
        <f t="shared" ref="F13:U13" si="0">+SUM(F9:F12)</f>
        <v>487295</v>
      </c>
      <c r="G13" s="27">
        <f t="shared" si="0"/>
        <v>516397</v>
      </c>
      <c r="H13" s="27">
        <f t="shared" si="0"/>
        <v>551189</v>
      </c>
      <c r="I13" s="27">
        <f t="shared" si="0"/>
        <v>589757</v>
      </c>
      <c r="J13" s="27">
        <f t="shared" si="0"/>
        <v>642937</v>
      </c>
      <c r="K13" s="27">
        <f t="shared" si="0"/>
        <v>691256</v>
      </c>
      <c r="L13" s="27">
        <f t="shared" si="0"/>
        <v>741252</v>
      </c>
      <c r="M13" s="27">
        <f t="shared" si="0"/>
        <v>796101</v>
      </c>
      <c r="N13" s="27">
        <f t="shared" si="0"/>
        <v>852042</v>
      </c>
      <c r="O13" s="27">
        <f t="shared" si="0"/>
        <v>915313</v>
      </c>
      <c r="P13" s="27">
        <f t="shared" si="0"/>
        <v>986357</v>
      </c>
      <c r="Q13" s="27">
        <f t="shared" si="0"/>
        <v>1051068</v>
      </c>
      <c r="R13" s="27">
        <f t="shared" si="0"/>
        <v>1081527</v>
      </c>
      <c r="S13" s="27">
        <f t="shared" si="0"/>
        <v>1052385</v>
      </c>
      <c r="T13" s="27">
        <f t="shared" si="0"/>
        <v>1061402</v>
      </c>
      <c r="U13" s="27">
        <f t="shared" si="0"/>
        <v>1049903</v>
      </c>
      <c r="V13" s="27">
        <f t="shared" ref="V13:AG13" si="1">+SUM(V9:V12)</f>
        <v>1027551</v>
      </c>
      <c r="W13" s="27">
        <f t="shared" si="1"/>
        <v>1019059</v>
      </c>
      <c r="X13" s="27">
        <f t="shared" si="1"/>
        <v>1035264</v>
      </c>
      <c r="Y13" s="27">
        <f t="shared" si="1"/>
        <v>1086262</v>
      </c>
      <c r="Z13" s="27">
        <f t="shared" si="1"/>
        <v>1124777</v>
      </c>
      <c r="AA13" s="27">
        <f t="shared" si="1"/>
        <v>1169530</v>
      </c>
      <c r="AB13" s="27">
        <f t="shared" si="1"/>
        <v>1212712</v>
      </c>
      <c r="AC13" s="27">
        <f>+SUM(AC9:AC12)</f>
        <v>1254915</v>
      </c>
      <c r="AD13" s="27">
        <f t="shared" si="1"/>
        <v>1131273</v>
      </c>
      <c r="AE13" s="27">
        <f t="shared" si="1"/>
        <v>1243722</v>
      </c>
      <c r="AF13" s="27">
        <f t="shared" si="1"/>
        <v>1379630</v>
      </c>
      <c r="AG13" s="27">
        <f t="shared" si="1"/>
        <v>1491103</v>
      </c>
    </row>
    <row r="14" spans="2:33" s="4" customFormat="1" ht="13.15" customHeight="1" x14ac:dyDescent="0.25">
      <c r="B14" s="1"/>
      <c r="C14" s="25" t="s">
        <v>11</v>
      </c>
      <c r="D14" s="1"/>
      <c r="E14" s="26">
        <v>55380</v>
      </c>
      <c r="F14" s="26">
        <v>59174</v>
      </c>
      <c r="G14" s="26">
        <v>62930</v>
      </c>
      <c r="H14" s="26">
        <v>66369</v>
      </c>
      <c r="I14" s="26">
        <v>71443</v>
      </c>
      <c r="J14" s="26">
        <v>79092</v>
      </c>
      <c r="K14" s="26">
        <v>85694</v>
      </c>
      <c r="L14" s="26">
        <v>92802</v>
      </c>
      <c r="M14" s="26">
        <v>100570</v>
      </c>
      <c r="N14" s="26">
        <v>110082</v>
      </c>
      <c r="O14" s="26">
        <v>120497</v>
      </c>
      <c r="P14" s="26">
        <v>130787</v>
      </c>
      <c r="Q14" s="26">
        <v>140786</v>
      </c>
      <c r="R14" s="26">
        <v>149467</v>
      </c>
      <c r="S14" s="26">
        <v>152967</v>
      </c>
      <c r="T14" s="26">
        <v>157477</v>
      </c>
      <c r="U14" s="26">
        <v>160499</v>
      </c>
      <c r="V14" s="24">
        <v>160820</v>
      </c>
      <c r="W14" s="24">
        <v>159135</v>
      </c>
      <c r="X14" s="24">
        <v>160711</v>
      </c>
      <c r="Y14" s="24">
        <v>164897</v>
      </c>
      <c r="Z14" s="24">
        <v>169424</v>
      </c>
      <c r="AA14" s="24">
        <v>175485</v>
      </c>
      <c r="AB14" s="24">
        <v>180872</v>
      </c>
      <c r="AC14" s="24">
        <v>186825</v>
      </c>
      <c r="AD14" s="24">
        <v>191496</v>
      </c>
      <c r="AE14" s="24">
        <v>202240</v>
      </c>
      <c r="AF14" s="24">
        <v>221885</v>
      </c>
      <c r="AG14" s="24">
        <v>235716</v>
      </c>
    </row>
    <row r="15" spans="2:33" s="4" customFormat="1" ht="13.15" customHeight="1" x14ac:dyDescent="0.25">
      <c r="B15" s="1"/>
      <c r="C15" s="25" t="s">
        <v>12</v>
      </c>
      <c r="D15" s="1"/>
      <c r="E15" s="26">
        <f t="shared" ref="E15:AG15" si="2">E13-E14</f>
        <v>405117</v>
      </c>
      <c r="F15" s="26">
        <f t="shared" si="2"/>
        <v>428121</v>
      </c>
      <c r="G15" s="26">
        <f t="shared" si="2"/>
        <v>453467</v>
      </c>
      <c r="H15" s="26">
        <f t="shared" si="2"/>
        <v>484820</v>
      </c>
      <c r="I15" s="26">
        <f t="shared" si="2"/>
        <v>518314</v>
      </c>
      <c r="J15" s="26">
        <f t="shared" si="2"/>
        <v>563845</v>
      </c>
      <c r="K15" s="26">
        <f t="shared" si="2"/>
        <v>605562</v>
      </c>
      <c r="L15" s="26">
        <f t="shared" si="2"/>
        <v>648450</v>
      </c>
      <c r="M15" s="26">
        <f t="shared" si="2"/>
        <v>695531</v>
      </c>
      <c r="N15" s="26">
        <f t="shared" si="2"/>
        <v>741960</v>
      </c>
      <c r="O15" s="26">
        <f t="shared" si="2"/>
        <v>794816</v>
      </c>
      <c r="P15" s="26">
        <f t="shared" si="2"/>
        <v>855570</v>
      </c>
      <c r="Q15" s="26">
        <f t="shared" si="2"/>
        <v>910282</v>
      </c>
      <c r="R15" s="26">
        <f t="shared" si="2"/>
        <v>932060</v>
      </c>
      <c r="S15" s="26">
        <f t="shared" si="2"/>
        <v>899418</v>
      </c>
      <c r="T15" s="26">
        <f t="shared" si="2"/>
        <v>903925</v>
      </c>
      <c r="U15" s="26">
        <f t="shared" si="2"/>
        <v>889404</v>
      </c>
      <c r="V15" s="24">
        <f t="shared" si="2"/>
        <v>866731</v>
      </c>
      <c r="W15" s="24">
        <f t="shared" si="2"/>
        <v>859924</v>
      </c>
      <c r="X15" s="24">
        <f t="shared" si="2"/>
        <v>874553</v>
      </c>
      <c r="Y15" s="24">
        <f t="shared" si="2"/>
        <v>921365</v>
      </c>
      <c r="Z15" s="24">
        <f t="shared" si="2"/>
        <v>955353</v>
      </c>
      <c r="AA15" s="24">
        <f t="shared" si="2"/>
        <v>994045</v>
      </c>
      <c r="AB15" s="24">
        <f t="shared" si="2"/>
        <v>1031840</v>
      </c>
      <c r="AC15" s="24">
        <f t="shared" si="2"/>
        <v>1068090</v>
      </c>
      <c r="AD15" s="24">
        <f t="shared" si="2"/>
        <v>939777</v>
      </c>
      <c r="AE15" s="24">
        <f t="shared" si="2"/>
        <v>1041482</v>
      </c>
      <c r="AF15" s="24">
        <f t="shared" si="2"/>
        <v>1157745</v>
      </c>
      <c r="AG15" s="24">
        <f t="shared" si="2"/>
        <v>1255387</v>
      </c>
    </row>
    <row r="16" spans="2:33" s="4" customFormat="1" ht="13.15" customHeight="1" x14ac:dyDescent="0.25">
      <c r="B16" s="1"/>
      <c r="C16" s="25" t="s">
        <v>13</v>
      </c>
      <c r="D16" s="1"/>
      <c r="E16" s="26">
        <v>-674</v>
      </c>
      <c r="F16" s="26">
        <v>-1501</v>
      </c>
      <c r="G16" s="26">
        <v>-1950</v>
      </c>
      <c r="H16" s="26">
        <v>-2252</v>
      </c>
      <c r="I16" s="26">
        <v>-2161</v>
      </c>
      <c r="J16" s="26">
        <v>-3735</v>
      </c>
      <c r="K16" s="26">
        <v>-4706</v>
      </c>
      <c r="L16" s="26">
        <v>-4157</v>
      </c>
      <c r="M16" s="26">
        <v>-6397</v>
      </c>
      <c r="N16" s="26">
        <v>-6730</v>
      </c>
      <c r="O16" s="26">
        <v>-9255</v>
      </c>
      <c r="P16" s="26">
        <v>-12328</v>
      </c>
      <c r="Q16" s="26">
        <v>-11995</v>
      </c>
      <c r="R16" s="26">
        <v>-14245</v>
      </c>
      <c r="S16" s="26">
        <v>-12774</v>
      </c>
      <c r="T16" s="26">
        <v>-11407</v>
      </c>
      <c r="U16" s="26">
        <v>-11975</v>
      </c>
      <c r="V16" s="24">
        <v>-11164</v>
      </c>
      <c r="W16" s="24">
        <v>-11467</v>
      </c>
      <c r="X16" s="24">
        <v>-9403</v>
      </c>
      <c r="Y16" s="24">
        <v>-9688</v>
      </c>
      <c r="Z16" s="24">
        <v>-11007</v>
      </c>
      <c r="AA16" s="24">
        <v>-9332</v>
      </c>
      <c r="AB16" s="24">
        <v>-10899</v>
      </c>
      <c r="AC16" s="24">
        <v>-11937</v>
      </c>
      <c r="AD16" s="24">
        <v>-10271</v>
      </c>
      <c r="AE16" s="24">
        <v>-10924</v>
      </c>
      <c r="AF16" s="24">
        <v>-13312</v>
      </c>
      <c r="AG16" s="24">
        <v>-11843</v>
      </c>
    </row>
    <row r="17" spans="1:33" s="4" customFormat="1" ht="13.15" customHeight="1" x14ac:dyDescent="0.25">
      <c r="B17" s="1"/>
      <c r="C17" s="23" t="s">
        <v>14</v>
      </c>
      <c r="D17" s="1"/>
      <c r="E17" s="27">
        <f>E18+E14</f>
        <v>459823</v>
      </c>
      <c r="F17" s="27">
        <f t="shared" ref="F17:AA17" si="3">F18+F14</f>
        <v>485794</v>
      </c>
      <c r="G17" s="27">
        <f t="shared" si="3"/>
        <v>514447</v>
      </c>
      <c r="H17" s="27">
        <f t="shared" si="3"/>
        <v>548937</v>
      </c>
      <c r="I17" s="27">
        <f t="shared" si="3"/>
        <v>587596</v>
      </c>
      <c r="J17" s="27">
        <f t="shared" si="3"/>
        <v>639202</v>
      </c>
      <c r="K17" s="27">
        <f t="shared" si="3"/>
        <v>686550</v>
      </c>
      <c r="L17" s="27">
        <f t="shared" si="3"/>
        <v>737095</v>
      </c>
      <c r="M17" s="27">
        <f t="shared" si="3"/>
        <v>789704</v>
      </c>
      <c r="N17" s="27">
        <f t="shared" si="3"/>
        <v>845312</v>
      </c>
      <c r="O17" s="27">
        <f t="shared" si="3"/>
        <v>906058</v>
      </c>
      <c r="P17" s="27">
        <f t="shared" si="3"/>
        <v>974029</v>
      </c>
      <c r="Q17" s="27">
        <f t="shared" si="3"/>
        <v>1039073</v>
      </c>
      <c r="R17" s="27">
        <f t="shared" si="3"/>
        <v>1067282</v>
      </c>
      <c r="S17" s="27">
        <f t="shared" si="3"/>
        <v>1039611</v>
      </c>
      <c r="T17" s="27">
        <f t="shared" si="3"/>
        <v>1049995</v>
      </c>
      <c r="U17" s="27">
        <f t="shared" si="3"/>
        <v>1037928</v>
      </c>
      <c r="V17" s="27">
        <f t="shared" si="3"/>
        <v>1016387</v>
      </c>
      <c r="W17" s="27">
        <f t="shared" si="3"/>
        <v>1007592</v>
      </c>
      <c r="X17" s="27">
        <f t="shared" si="3"/>
        <v>1025861</v>
      </c>
      <c r="Y17" s="27">
        <f t="shared" si="3"/>
        <v>1076574</v>
      </c>
      <c r="Z17" s="27">
        <f t="shared" si="3"/>
        <v>1113770</v>
      </c>
      <c r="AA17" s="27">
        <f t="shared" si="3"/>
        <v>1160198</v>
      </c>
      <c r="AB17" s="27">
        <f t="shared" ref="AB17:AE17" si="4">AB18+AB14</f>
        <v>1201813</v>
      </c>
      <c r="AC17" s="27">
        <f t="shared" si="4"/>
        <v>1242978</v>
      </c>
      <c r="AD17" s="27">
        <f t="shared" si="4"/>
        <v>1121002</v>
      </c>
      <c r="AE17" s="27">
        <f t="shared" si="4"/>
        <v>1232798</v>
      </c>
      <c r="AF17" s="27">
        <f>AF18+AF14</f>
        <v>1366318</v>
      </c>
      <c r="AG17" s="27">
        <f t="shared" ref="AG17" si="5">AG18+AG14</f>
        <v>1479260</v>
      </c>
    </row>
    <row r="18" spans="1:33" s="4" customFormat="1" ht="16.149999999999999" customHeight="1" x14ac:dyDescent="0.25">
      <c r="B18" s="1"/>
      <c r="C18" s="25" t="s">
        <v>15</v>
      </c>
      <c r="D18" s="1"/>
      <c r="E18" s="24">
        <f t="shared" ref="E18:AG18" si="6">+E15+E16</f>
        <v>404443</v>
      </c>
      <c r="F18" s="24">
        <f t="shared" si="6"/>
        <v>426620</v>
      </c>
      <c r="G18" s="24">
        <f t="shared" si="6"/>
        <v>451517</v>
      </c>
      <c r="H18" s="24">
        <f t="shared" si="6"/>
        <v>482568</v>
      </c>
      <c r="I18" s="24">
        <f t="shared" si="6"/>
        <v>516153</v>
      </c>
      <c r="J18" s="24">
        <f t="shared" si="6"/>
        <v>560110</v>
      </c>
      <c r="K18" s="24">
        <f t="shared" si="6"/>
        <v>600856</v>
      </c>
      <c r="L18" s="24">
        <f t="shared" si="6"/>
        <v>644293</v>
      </c>
      <c r="M18" s="24">
        <f t="shared" si="6"/>
        <v>689134</v>
      </c>
      <c r="N18" s="24">
        <f t="shared" si="6"/>
        <v>735230</v>
      </c>
      <c r="O18" s="24">
        <f t="shared" si="6"/>
        <v>785561</v>
      </c>
      <c r="P18" s="24">
        <f t="shared" si="6"/>
        <v>843242</v>
      </c>
      <c r="Q18" s="24">
        <f t="shared" si="6"/>
        <v>898287</v>
      </c>
      <c r="R18" s="24">
        <f t="shared" si="6"/>
        <v>917815</v>
      </c>
      <c r="S18" s="24">
        <f t="shared" si="6"/>
        <v>886644</v>
      </c>
      <c r="T18" s="24">
        <f t="shared" si="6"/>
        <v>892518</v>
      </c>
      <c r="U18" s="24">
        <f t="shared" si="6"/>
        <v>877429</v>
      </c>
      <c r="V18" s="24">
        <f t="shared" si="6"/>
        <v>855567</v>
      </c>
      <c r="W18" s="24">
        <f t="shared" si="6"/>
        <v>848457</v>
      </c>
      <c r="X18" s="24">
        <f t="shared" si="6"/>
        <v>865150</v>
      </c>
      <c r="Y18" s="24">
        <f t="shared" si="6"/>
        <v>911677</v>
      </c>
      <c r="Z18" s="24">
        <f t="shared" si="6"/>
        <v>944346</v>
      </c>
      <c r="AA18" s="24">
        <f t="shared" si="6"/>
        <v>984713</v>
      </c>
      <c r="AB18" s="24">
        <f t="shared" si="6"/>
        <v>1020941</v>
      </c>
      <c r="AC18" s="24">
        <f t="shared" si="6"/>
        <v>1056153</v>
      </c>
      <c r="AD18" s="24">
        <f t="shared" si="6"/>
        <v>929506</v>
      </c>
      <c r="AE18" s="24">
        <f t="shared" si="6"/>
        <v>1030558</v>
      </c>
      <c r="AF18" s="24">
        <f t="shared" si="6"/>
        <v>1144433</v>
      </c>
      <c r="AG18" s="24">
        <f t="shared" si="6"/>
        <v>1243544</v>
      </c>
    </row>
    <row r="19" spans="1:33" s="4" customFormat="1" ht="13.15" customHeight="1" x14ac:dyDescent="0.25">
      <c r="B19" s="1"/>
      <c r="C19" s="25" t="s">
        <v>16</v>
      </c>
      <c r="D19" s="1"/>
      <c r="E19" s="24">
        <v>460259</v>
      </c>
      <c r="F19" s="24">
        <v>488946</v>
      </c>
      <c r="G19" s="24">
        <v>518971</v>
      </c>
      <c r="H19" s="24">
        <v>555559</v>
      </c>
      <c r="I19" s="24">
        <v>595242</v>
      </c>
      <c r="J19" s="24">
        <v>647569</v>
      </c>
      <c r="K19" s="24">
        <v>700958</v>
      </c>
      <c r="L19" s="24">
        <v>749744</v>
      </c>
      <c r="M19" s="24">
        <v>802683</v>
      </c>
      <c r="N19" s="24">
        <v>860059</v>
      </c>
      <c r="O19" s="24">
        <v>928122</v>
      </c>
      <c r="P19" s="24">
        <v>1004976</v>
      </c>
      <c r="Q19" s="24">
        <v>1077541</v>
      </c>
      <c r="R19" s="24">
        <v>1112432</v>
      </c>
      <c r="S19" s="24">
        <v>1072990</v>
      </c>
      <c r="T19" s="24">
        <v>1077145</v>
      </c>
      <c r="U19" s="24">
        <v>1068690</v>
      </c>
      <c r="V19" s="24">
        <v>1035964</v>
      </c>
      <c r="W19" s="24">
        <v>1025652</v>
      </c>
      <c r="X19" s="24">
        <v>1038949</v>
      </c>
      <c r="Y19" s="24">
        <v>1087112</v>
      </c>
      <c r="Z19" s="24">
        <v>1122967</v>
      </c>
      <c r="AA19" s="24">
        <v>1170024</v>
      </c>
      <c r="AB19" s="24">
        <v>1212276</v>
      </c>
      <c r="AC19" s="24">
        <v>1253710</v>
      </c>
      <c r="AD19" s="24">
        <v>1129214</v>
      </c>
      <c r="AE19" s="24">
        <v>1235474</v>
      </c>
      <c r="AF19" s="24">
        <v>1373629</v>
      </c>
      <c r="AG19" s="24">
        <v>1498324</v>
      </c>
    </row>
    <row r="20" spans="1:33" s="4" customFormat="1" ht="13.15" customHeight="1" x14ac:dyDescent="0.25">
      <c r="B20" s="1"/>
      <c r="C20" s="25" t="s">
        <v>17</v>
      </c>
      <c r="D20" s="1"/>
      <c r="E20" s="24">
        <v>238</v>
      </c>
      <c r="F20" s="24">
        <v>-1651</v>
      </c>
      <c r="G20" s="24">
        <v>-2574</v>
      </c>
      <c r="H20" s="24">
        <v>-4370</v>
      </c>
      <c r="I20" s="24">
        <v>-5485</v>
      </c>
      <c r="J20" s="24">
        <v>-4632</v>
      </c>
      <c r="K20" s="24">
        <v>-9702</v>
      </c>
      <c r="L20" s="24">
        <v>-8492</v>
      </c>
      <c r="M20" s="24">
        <v>-6582</v>
      </c>
      <c r="N20" s="24">
        <v>-8017</v>
      </c>
      <c r="O20" s="24">
        <v>-12809</v>
      </c>
      <c r="P20" s="24">
        <v>-18619</v>
      </c>
      <c r="Q20" s="24">
        <v>-26473</v>
      </c>
      <c r="R20" s="24">
        <v>-30905</v>
      </c>
      <c r="S20" s="24">
        <v>-20605</v>
      </c>
      <c r="T20" s="24">
        <v>-15743</v>
      </c>
      <c r="U20" s="24">
        <v>-18787</v>
      </c>
      <c r="V20" s="24">
        <v>-8413</v>
      </c>
      <c r="W20" s="24">
        <v>-6593</v>
      </c>
      <c r="X20" s="24">
        <v>-3685</v>
      </c>
      <c r="Y20" s="24">
        <v>-850</v>
      </c>
      <c r="Z20" s="24">
        <v>1810</v>
      </c>
      <c r="AA20" s="24">
        <v>-494</v>
      </c>
      <c r="AB20" s="24">
        <v>436</v>
      </c>
      <c r="AC20" s="24">
        <v>1205</v>
      </c>
      <c r="AD20" s="24">
        <v>2059</v>
      </c>
      <c r="AE20" s="24">
        <v>8248</v>
      </c>
      <c r="AF20" s="24">
        <v>6001</v>
      </c>
      <c r="AG20" s="24">
        <v>-7221</v>
      </c>
    </row>
    <row r="21" spans="1:33" s="16" customFormat="1" ht="13.15" customHeight="1" x14ac:dyDescent="0.25">
      <c r="B21" s="15"/>
      <c r="C21" s="23" t="s">
        <v>10</v>
      </c>
      <c r="D21" s="15"/>
      <c r="E21" s="27">
        <f t="shared" ref="E21:AB21" si="7">E19+E20</f>
        <v>460497</v>
      </c>
      <c r="F21" s="27">
        <f t="shared" si="7"/>
        <v>487295</v>
      </c>
      <c r="G21" s="27">
        <f t="shared" si="7"/>
        <v>516397</v>
      </c>
      <c r="H21" s="27">
        <f t="shared" si="7"/>
        <v>551189</v>
      </c>
      <c r="I21" s="27">
        <f t="shared" si="7"/>
        <v>589757</v>
      </c>
      <c r="J21" s="27">
        <f t="shared" si="7"/>
        <v>642937</v>
      </c>
      <c r="K21" s="27">
        <f t="shared" si="7"/>
        <v>691256</v>
      </c>
      <c r="L21" s="27">
        <f t="shared" si="7"/>
        <v>741252</v>
      </c>
      <c r="M21" s="27">
        <f t="shared" si="7"/>
        <v>796101</v>
      </c>
      <c r="N21" s="27">
        <f t="shared" si="7"/>
        <v>852042</v>
      </c>
      <c r="O21" s="27">
        <f t="shared" si="7"/>
        <v>915313</v>
      </c>
      <c r="P21" s="27">
        <f t="shared" si="7"/>
        <v>986357</v>
      </c>
      <c r="Q21" s="27">
        <f t="shared" si="7"/>
        <v>1051068</v>
      </c>
      <c r="R21" s="27">
        <f t="shared" si="7"/>
        <v>1081527</v>
      </c>
      <c r="S21" s="27">
        <f t="shared" si="7"/>
        <v>1052385</v>
      </c>
      <c r="T21" s="27">
        <f t="shared" si="7"/>
        <v>1061402</v>
      </c>
      <c r="U21" s="27">
        <f t="shared" si="7"/>
        <v>1049903</v>
      </c>
      <c r="V21" s="27">
        <f t="shared" si="7"/>
        <v>1027551</v>
      </c>
      <c r="W21" s="27">
        <f t="shared" si="7"/>
        <v>1019059</v>
      </c>
      <c r="X21" s="27">
        <f t="shared" si="7"/>
        <v>1035264</v>
      </c>
      <c r="Y21" s="27">
        <f t="shared" si="7"/>
        <v>1086262</v>
      </c>
      <c r="Z21" s="27">
        <f t="shared" si="7"/>
        <v>1124777</v>
      </c>
      <c r="AA21" s="27">
        <f t="shared" si="7"/>
        <v>1169530</v>
      </c>
      <c r="AB21" s="27">
        <f t="shared" si="7"/>
        <v>1212712</v>
      </c>
      <c r="AC21" s="27">
        <f t="shared" ref="AC21" si="8">AC19+AC20</f>
        <v>1254915</v>
      </c>
      <c r="AD21" s="27">
        <f>AD19+AD20</f>
        <v>1131273</v>
      </c>
      <c r="AE21" s="27">
        <f>AE19+AE20</f>
        <v>1243722</v>
      </c>
      <c r="AF21" s="27">
        <f>AF19+AF20</f>
        <v>1379630</v>
      </c>
      <c r="AG21" s="27">
        <f>AG19+AG20</f>
        <v>1491103</v>
      </c>
    </row>
    <row r="22" spans="1:33" s="17" customFormat="1" ht="13.15" customHeight="1" x14ac:dyDescent="0.25">
      <c r="A22" s="4"/>
      <c r="B22" s="1"/>
      <c r="C22" s="25" t="s">
        <v>11</v>
      </c>
      <c r="D22" s="1"/>
      <c r="E22" s="24">
        <f>+E14</f>
        <v>55380</v>
      </c>
      <c r="F22" s="24">
        <f t="shared" ref="F22:AF22" si="9">+F14</f>
        <v>59174</v>
      </c>
      <c r="G22" s="24">
        <f t="shared" si="9"/>
        <v>62930</v>
      </c>
      <c r="H22" s="24">
        <f t="shared" si="9"/>
        <v>66369</v>
      </c>
      <c r="I22" s="24">
        <f t="shared" si="9"/>
        <v>71443</v>
      </c>
      <c r="J22" s="24">
        <f t="shared" si="9"/>
        <v>79092</v>
      </c>
      <c r="K22" s="24">
        <f t="shared" si="9"/>
        <v>85694</v>
      </c>
      <c r="L22" s="24">
        <f t="shared" si="9"/>
        <v>92802</v>
      </c>
      <c r="M22" s="24">
        <f t="shared" si="9"/>
        <v>100570</v>
      </c>
      <c r="N22" s="24">
        <f t="shared" si="9"/>
        <v>110082</v>
      </c>
      <c r="O22" s="24">
        <f t="shared" si="9"/>
        <v>120497</v>
      </c>
      <c r="P22" s="24">
        <f t="shared" si="9"/>
        <v>130787</v>
      </c>
      <c r="Q22" s="24">
        <f t="shared" si="9"/>
        <v>140786</v>
      </c>
      <c r="R22" s="24">
        <f t="shared" si="9"/>
        <v>149467</v>
      </c>
      <c r="S22" s="24">
        <f t="shared" si="9"/>
        <v>152967</v>
      </c>
      <c r="T22" s="24">
        <f t="shared" si="9"/>
        <v>157477</v>
      </c>
      <c r="U22" s="24">
        <f t="shared" si="9"/>
        <v>160499</v>
      </c>
      <c r="V22" s="24">
        <f t="shared" si="9"/>
        <v>160820</v>
      </c>
      <c r="W22" s="24">
        <f t="shared" si="9"/>
        <v>159135</v>
      </c>
      <c r="X22" s="24">
        <f t="shared" si="9"/>
        <v>160711</v>
      </c>
      <c r="Y22" s="24">
        <f t="shared" si="9"/>
        <v>164897</v>
      </c>
      <c r="Z22" s="24">
        <f t="shared" si="9"/>
        <v>169424</v>
      </c>
      <c r="AA22" s="24">
        <f t="shared" si="9"/>
        <v>175485</v>
      </c>
      <c r="AB22" s="24">
        <f t="shared" si="9"/>
        <v>180872</v>
      </c>
      <c r="AC22" s="24">
        <f t="shared" si="9"/>
        <v>186825</v>
      </c>
      <c r="AD22" s="24">
        <f t="shared" si="9"/>
        <v>191496</v>
      </c>
      <c r="AE22" s="24">
        <f t="shared" si="9"/>
        <v>202240</v>
      </c>
      <c r="AF22" s="24">
        <f t="shared" si="9"/>
        <v>221885</v>
      </c>
      <c r="AG22" s="24">
        <f t="shared" ref="AG22" si="10">+AG14</f>
        <v>235716</v>
      </c>
    </row>
    <row r="23" spans="1:33" s="4" customFormat="1" ht="13.15" customHeight="1" x14ac:dyDescent="0.25">
      <c r="B23" s="1"/>
      <c r="C23" s="25" t="s">
        <v>12</v>
      </c>
      <c r="D23" s="1"/>
      <c r="E23" s="26">
        <f t="shared" ref="E23:AD25" si="11">E15</f>
        <v>405117</v>
      </c>
      <c r="F23" s="26">
        <f t="shared" si="11"/>
        <v>428121</v>
      </c>
      <c r="G23" s="26">
        <f t="shared" si="11"/>
        <v>453467</v>
      </c>
      <c r="H23" s="26">
        <f t="shared" si="11"/>
        <v>484820</v>
      </c>
      <c r="I23" s="26">
        <f t="shared" si="11"/>
        <v>518314</v>
      </c>
      <c r="J23" s="26">
        <f t="shared" si="11"/>
        <v>563845</v>
      </c>
      <c r="K23" s="26">
        <f t="shared" si="11"/>
        <v>605562</v>
      </c>
      <c r="L23" s="26">
        <f t="shared" si="11"/>
        <v>648450</v>
      </c>
      <c r="M23" s="26">
        <f t="shared" si="11"/>
        <v>695531</v>
      </c>
      <c r="N23" s="26">
        <f t="shared" si="11"/>
        <v>741960</v>
      </c>
      <c r="O23" s="26">
        <f t="shared" si="11"/>
        <v>794816</v>
      </c>
      <c r="P23" s="26">
        <f t="shared" si="11"/>
        <v>855570</v>
      </c>
      <c r="Q23" s="26">
        <f t="shared" si="11"/>
        <v>910282</v>
      </c>
      <c r="R23" s="26">
        <f t="shared" si="11"/>
        <v>932060</v>
      </c>
      <c r="S23" s="26">
        <f t="shared" si="11"/>
        <v>899418</v>
      </c>
      <c r="T23" s="26">
        <f t="shared" si="11"/>
        <v>903925</v>
      </c>
      <c r="U23" s="26">
        <f t="shared" si="11"/>
        <v>889404</v>
      </c>
      <c r="V23" s="24">
        <f t="shared" si="11"/>
        <v>866731</v>
      </c>
      <c r="W23" s="24">
        <f t="shared" si="11"/>
        <v>859924</v>
      </c>
      <c r="X23" s="24">
        <f t="shared" si="11"/>
        <v>874553</v>
      </c>
      <c r="Y23" s="24">
        <f t="shared" si="11"/>
        <v>921365</v>
      </c>
      <c r="Z23" s="24">
        <f t="shared" si="11"/>
        <v>955353</v>
      </c>
      <c r="AA23" s="24">
        <f t="shared" si="11"/>
        <v>994045</v>
      </c>
      <c r="AB23" s="24">
        <f t="shared" si="11"/>
        <v>1031840</v>
      </c>
      <c r="AC23" s="24">
        <f t="shared" si="11"/>
        <v>1068090</v>
      </c>
      <c r="AD23" s="24">
        <f t="shared" si="11"/>
        <v>939777</v>
      </c>
      <c r="AE23" s="24">
        <f t="shared" ref="AE23:AG25" si="12">AE15</f>
        <v>1041482</v>
      </c>
      <c r="AF23" s="24">
        <f t="shared" si="12"/>
        <v>1157745</v>
      </c>
      <c r="AG23" s="24">
        <f t="shared" si="12"/>
        <v>1255387</v>
      </c>
    </row>
    <row r="24" spans="1:33" s="4" customFormat="1" ht="13.15" customHeight="1" x14ac:dyDescent="0.25">
      <c r="B24" s="1"/>
      <c r="C24" s="25" t="s">
        <v>13</v>
      </c>
      <c r="D24" s="1"/>
      <c r="E24" s="26">
        <f t="shared" si="11"/>
        <v>-674</v>
      </c>
      <c r="F24" s="26">
        <f t="shared" si="11"/>
        <v>-1501</v>
      </c>
      <c r="G24" s="26">
        <f t="shared" si="11"/>
        <v>-1950</v>
      </c>
      <c r="H24" s="26">
        <f t="shared" si="11"/>
        <v>-2252</v>
      </c>
      <c r="I24" s="26">
        <f t="shared" si="11"/>
        <v>-2161</v>
      </c>
      <c r="J24" s="26">
        <f t="shared" si="11"/>
        <v>-3735</v>
      </c>
      <c r="K24" s="26">
        <f t="shared" si="11"/>
        <v>-4706</v>
      </c>
      <c r="L24" s="26">
        <f t="shared" si="11"/>
        <v>-4157</v>
      </c>
      <c r="M24" s="26">
        <f t="shared" si="11"/>
        <v>-6397</v>
      </c>
      <c r="N24" s="26">
        <f t="shared" si="11"/>
        <v>-6730</v>
      </c>
      <c r="O24" s="26">
        <f t="shared" si="11"/>
        <v>-9255</v>
      </c>
      <c r="P24" s="26">
        <f t="shared" si="11"/>
        <v>-12328</v>
      </c>
      <c r="Q24" s="26">
        <f t="shared" si="11"/>
        <v>-11995</v>
      </c>
      <c r="R24" s="26">
        <f t="shared" si="11"/>
        <v>-14245</v>
      </c>
      <c r="S24" s="26">
        <f t="shared" si="11"/>
        <v>-12774</v>
      </c>
      <c r="T24" s="26">
        <f t="shared" si="11"/>
        <v>-11407</v>
      </c>
      <c r="U24" s="26">
        <f t="shared" si="11"/>
        <v>-11975</v>
      </c>
      <c r="V24" s="24">
        <f>V16</f>
        <v>-11164</v>
      </c>
      <c r="W24" s="24">
        <f t="shared" si="11"/>
        <v>-11467</v>
      </c>
      <c r="X24" s="24">
        <f t="shared" si="11"/>
        <v>-9403</v>
      </c>
      <c r="Y24" s="24">
        <f t="shared" si="11"/>
        <v>-9688</v>
      </c>
      <c r="Z24" s="24">
        <f t="shared" si="11"/>
        <v>-11007</v>
      </c>
      <c r="AA24" s="24">
        <f t="shared" si="11"/>
        <v>-9332</v>
      </c>
      <c r="AB24" s="24">
        <f t="shared" si="11"/>
        <v>-10899</v>
      </c>
      <c r="AC24" s="24">
        <f t="shared" si="11"/>
        <v>-11937</v>
      </c>
      <c r="AD24" s="24">
        <f t="shared" si="11"/>
        <v>-10271</v>
      </c>
      <c r="AE24" s="24">
        <f t="shared" si="12"/>
        <v>-10924</v>
      </c>
      <c r="AF24" s="24">
        <f t="shared" si="12"/>
        <v>-13312</v>
      </c>
      <c r="AG24" s="24">
        <f t="shared" si="12"/>
        <v>-11843</v>
      </c>
    </row>
    <row r="25" spans="1:33" s="4" customFormat="1" ht="13.15" customHeight="1" x14ac:dyDescent="0.25">
      <c r="B25" s="1"/>
      <c r="C25" s="23" t="s">
        <v>14</v>
      </c>
      <c r="D25" s="1"/>
      <c r="E25" s="27">
        <f t="shared" si="11"/>
        <v>459823</v>
      </c>
      <c r="F25" s="27">
        <f t="shared" si="11"/>
        <v>485794</v>
      </c>
      <c r="G25" s="27">
        <f t="shared" si="11"/>
        <v>514447</v>
      </c>
      <c r="H25" s="27">
        <f t="shared" si="11"/>
        <v>548937</v>
      </c>
      <c r="I25" s="27">
        <f t="shared" si="11"/>
        <v>587596</v>
      </c>
      <c r="J25" s="27">
        <f t="shared" si="11"/>
        <v>639202</v>
      </c>
      <c r="K25" s="27">
        <f t="shared" si="11"/>
        <v>686550</v>
      </c>
      <c r="L25" s="27">
        <f t="shared" si="11"/>
        <v>737095</v>
      </c>
      <c r="M25" s="27">
        <f t="shared" si="11"/>
        <v>789704</v>
      </c>
      <c r="N25" s="27">
        <f t="shared" si="11"/>
        <v>845312</v>
      </c>
      <c r="O25" s="27">
        <f t="shared" si="11"/>
        <v>906058</v>
      </c>
      <c r="P25" s="27">
        <f t="shared" si="11"/>
        <v>974029</v>
      </c>
      <c r="Q25" s="27">
        <f t="shared" si="11"/>
        <v>1039073</v>
      </c>
      <c r="R25" s="27">
        <f t="shared" si="11"/>
        <v>1067282</v>
      </c>
      <c r="S25" s="27">
        <f t="shared" si="11"/>
        <v>1039611</v>
      </c>
      <c r="T25" s="27">
        <f t="shared" si="11"/>
        <v>1049995</v>
      </c>
      <c r="U25" s="27">
        <f t="shared" si="11"/>
        <v>1037928</v>
      </c>
      <c r="V25" s="27">
        <f t="shared" si="11"/>
        <v>1016387</v>
      </c>
      <c r="W25" s="27">
        <f t="shared" si="11"/>
        <v>1007592</v>
      </c>
      <c r="X25" s="27">
        <f t="shared" si="11"/>
        <v>1025861</v>
      </c>
      <c r="Y25" s="27">
        <f t="shared" si="11"/>
        <v>1076574</v>
      </c>
      <c r="Z25" s="27">
        <f t="shared" si="11"/>
        <v>1113770</v>
      </c>
      <c r="AA25" s="27">
        <f t="shared" si="11"/>
        <v>1160198</v>
      </c>
      <c r="AB25" s="27">
        <f t="shared" si="11"/>
        <v>1201813</v>
      </c>
      <c r="AC25" s="27">
        <f t="shared" si="11"/>
        <v>1242978</v>
      </c>
      <c r="AD25" s="27">
        <f t="shared" si="11"/>
        <v>1121002</v>
      </c>
      <c r="AE25" s="27">
        <f t="shared" si="12"/>
        <v>1232798</v>
      </c>
      <c r="AF25" s="27">
        <f t="shared" ref="AF25" si="13">AF17</f>
        <v>1366318</v>
      </c>
      <c r="AG25" s="27">
        <f t="shared" ref="AG25" si="14">AG17</f>
        <v>1479260</v>
      </c>
    </row>
    <row r="26" spans="1:33" s="4" customFormat="1" ht="16.149999999999999" customHeight="1" x14ac:dyDescent="0.25">
      <c r="B26" s="1"/>
      <c r="C26" s="25" t="s">
        <v>15</v>
      </c>
      <c r="D26" s="1"/>
      <c r="E26" s="24">
        <f t="shared" ref="E26:AG26" si="15">+E23+E24</f>
        <v>404443</v>
      </c>
      <c r="F26" s="24">
        <f t="shared" si="15"/>
        <v>426620</v>
      </c>
      <c r="G26" s="24">
        <f t="shared" si="15"/>
        <v>451517</v>
      </c>
      <c r="H26" s="24">
        <f t="shared" si="15"/>
        <v>482568</v>
      </c>
      <c r="I26" s="24">
        <f t="shared" si="15"/>
        <v>516153</v>
      </c>
      <c r="J26" s="24">
        <f t="shared" si="15"/>
        <v>560110</v>
      </c>
      <c r="K26" s="24">
        <f t="shared" si="15"/>
        <v>600856</v>
      </c>
      <c r="L26" s="24">
        <f t="shared" si="15"/>
        <v>644293</v>
      </c>
      <c r="M26" s="24">
        <f t="shared" si="15"/>
        <v>689134</v>
      </c>
      <c r="N26" s="24">
        <f t="shared" si="15"/>
        <v>735230</v>
      </c>
      <c r="O26" s="24">
        <f t="shared" si="15"/>
        <v>785561</v>
      </c>
      <c r="P26" s="24">
        <f t="shared" si="15"/>
        <v>843242</v>
      </c>
      <c r="Q26" s="24">
        <f t="shared" si="15"/>
        <v>898287</v>
      </c>
      <c r="R26" s="24">
        <f t="shared" si="15"/>
        <v>917815</v>
      </c>
      <c r="S26" s="24">
        <f t="shared" si="15"/>
        <v>886644</v>
      </c>
      <c r="T26" s="24">
        <f t="shared" si="15"/>
        <v>892518</v>
      </c>
      <c r="U26" s="24">
        <f t="shared" si="15"/>
        <v>877429</v>
      </c>
      <c r="V26" s="24">
        <f t="shared" si="15"/>
        <v>855567</v>
      </c>
      <c r="W26" s="24">
        <f t="shared" si="15"/>
        <v>848457</v>
      </c>
      <c r="X26" s="24">
        <f t="shared" si="15"/>
        <v>865150</v>
      </c>
      <c r="Y26" s="24">
        <f t="shared" si="15"/>
        <v>911677</v>
      </c>
      <c r="Z26" s="24">
        <f t="shared" si="15"/>
        <v>944346</v>
      </c>
      <c r="AA26" s="24">
        <f t="shared" si="15"/>
        <v>984713</v>
      </c>
      <c r="AB26" s="24">
        <f t="shared" si="15"/>
        <v>1020941</v>
      </c>
      <c r="AC26" s="24">
        <f t="shared" si="15"/>
        <v>1056153</v>
      </c>
      <c r="AD26" s="24">
        <f t="shared" si="15"/>
        <v>929506</v>
      </c>
      <c r="AE26" s="24">
        <f t="shared" si="15"/>
        <v>1030558</v>
      </c>
      <c r="AF26" s="24">
        <f t="shared" si="15"/>
        <v>1144433</v>
      </c>
      <c r="AG26" s="24">
        <f t="shared" si="15"/>
        <v>1243544</v>
      </c>
    </row>
    <row r="27" spans="1:33" s="4" customFormat="1" ht="13.15" customHeight="1" x14ac:dyDescent="0.25">
      <c r="B27" s="1"/>
      <c r="C27" s="25" t="s">
        <v>18</v>
      </c>
      <c r="D27" s="1"/>
      <c r="E27" s="24">
        <v>39719</v>
      </c>
      <c r="F27" s="24">
        <v>39884</v>
      </c>
      <c r="G27" s="24">
        <v>40050</v>
      </c>
      <c r="H27" s="24">
        <v>40214</v>
      </c>
      <c r="I27" s="24">
        <v>40370</v>
      </c>
      <c r="J27" s="24">
        <v>40554</v>
      </c>
      <c r="K27" s="24">
        <v>40766</v>
      </c>
      <c r="L27" s="24">
        <v>41424</v>
      </c>
      <c r="M27" s="24">
        <v>42196</v>
      </c>
      <c r="N27" s="24">
        <v>42859</v>
      </c>
      <c r="O27" s="24">
        <v>43663</v>
      </c>
      <c r="P27" s="24">
        <v>44361</v>
      </c>
      <c r="Q27" s="24">
        <v>45236</v>
      </c>
      <c r="R27" s="24">
        <v>45983</v>
      </c>
      <c r="S27" s="24">
        <v>46368</v>
      </c>
      <c r="T27" s="24">
        <v>46562</v>
      </c>
      <c r="U27" s="24">
        <v>46736</v>
      </c>
      <c r="V27" s="24">
        <v>46749</v>
      </c>
      <c r="W27" s="24">
        <v>46581</v>
      </c>
      <c r="X27" s="24">
        <v>46433</v>
      </c>
      <c r="Y27" s="24">
        <v>46384</v>
      </c>
      <c r="Z27" s="24">
        <v>46427</v>
      </c>
      <c r="AA27" s="24">
        <v>46510</v>
      </c>
      <c r="AB27" s="24">
        <v>46715</v>
      </c>
      <c r="AC27" s="24">
        <v>47088</v>
      </c>
      <c r="AD27" s="24">
        <v>47345</v>
      </c>
      <c r="AE27" s="24">
        <v>47347</v>
      </c>
      <c r="AF27" s="24">
        <v>47781</v>
      </c>
      <c r="AG27" s="24">
        <v>48383</v>
      </c>
    </row>
    <row r="28" spans="1:33" s="4" customFormat="1" ht="14.25" customHeight="1" thickBot="1" x14ac:dyDescent="0.3">
      <c r="B28" s="1"/>
      <c r="C28" s="25" t="s">
        <v>19</v>
      </c>
      <c r="D28" s="1"/>
      <c r="E28" s="24">
        <f t="shared" ref="E28:AD28" si="16">E26/E27*1000</f>
        <v>10182.607819935043</v>
      </c>
      <c r="F28" s="24">
        <f t="shared" si="16"/>
        <v>10696.519907732425</v>
      </c>
      <c r="G28" s="24">
        <f t="shared" si="16"/>
        <v>11273.832709113607</v>
      </c>
      <c r="H28" s="24">
        <f t="shared" si="16"/>
        <v>12000</v>
      </c>
      <c r="I28" s="24">
        <f t="shared" si="16"/>
        <v>12785.558583106267</v>
      </c>
      <c r="J28" s="24">
        <f t="shared" si="16"/>
        <v>13811.461261527838</v>
      </c>
      <c r="K28" s="24">
        <f t="shared" si="16"/>
        <v>14739.145366236571</v>
      </c>
      <c r="L28" s="24">
        <f t="shared" si="16"/>
        <v>15553.616261104673</v>
      </c>
      <c r="M28" s="24">
        <f t="shared" si="16"/>
        <v>16331.737605460234</v>
      </c>
      <c r="N28" s="24">
        <f t="shared" si="16"/>
        <v>17154.623299657014</v>
      </c>
      <c r="O28" s="24">
        <f t="shared" si="16"/>
        <v>17991.457297941051</v>
      </c>
      <c r="P28" s="24">
        <f t="shared" si="16"/>
        <v>19008.633709790131</v>
      </c>
      <c r="Q28" s="24">
        <f t="shared" si="16"/>
        <v>19857.79025554868</v>
      </c>
      <c r="R28" s="24">
        <f t="shared" si="16"/>
        <v>19959.87647608899</v>
      </c>
      <c r="S28" s="24">
        <f t="shared" si="16"/>
        <v>19121.894409937886</v>
      </c>
      <c r="T28" s="24">
        <f t="shared" si="16"/>
        <v>19168.377647008288</v>
      </c>
      <c r="U28" s="24">
        <f t="shared" si="16"/>
        <v>18774.156966792194</v>
      </c>
      <c r="V28" s="24">
        <f t="shared" si="16"/>
        <v>18301.289867162934</v>
      </c>
      <c r="W28" s="24">
        <f t="shared" si="16"/>
        <v>18214.65833709023</v>
      </c>
      <c r="X28" s="24">
        <f t="shared" si="16"/>
        <v>18632.222772597073</v>
      </c>
      <c r="Y28" s="24">
        <f t="shared" si="16"/>
        <v>19654.988789237668</v>
      </c>
      <c r="Z28" s="24">
        <f t="shared" si="16"/>
        <v>20340.448445947401</v>
      </c>
      <c r="AA28" s="24">
        <f t="shared" si="16"/>
        <v>21172.070522468286</v>
      </c>
      <c r="AB28" s="24">
        <f t="shared" si="16"/>
        <v>21854.671946912127</v>
      </c>
      <c r="AC28" s="24">
        <f t="shared" si="16"/>
        <v>22429.345056065242</v>
      </c>
      <c r="AD28" s="24">
        <f t="shared" si="16"/>
        <v>19632.611680219663</v>
      </c>
      <c r="AE28" s="24">
        <f t="shared" ref="AE28:AG28" si="17">AE26/AE27*1000</f>
        <v>21766.067543878176</v>
      </c>
      <c r="AF28" s="24">
        <f t="shared" si="17"/>
        <v>23951.633494485257</v>
      </c>
      <c r="AG28" s="24">
        <f t="shared" si="17"/>
        <v>25702.085443234191</v>
      </c>
    </row>
    <row r="29" spans="1:33" s="4" customFormat="1" ht="13.7" customHeight="1" thickTop="1" x14ac:dyDescent="0.25">
      <c r="B29" s="1"/>
      <c r="C29" s="12"/>
      <c r="D29" s="1"/>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row>
    <row r="30" spans="1:33" x14ac:dyDescent="0.2">
      <c r="C30" s="13" t="s">
        <v>20</v>
      </c>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row>
    <row r="31" spans="1:33" x14ac:dyDescent="0.2">
      <c r="C31" s="13" t="s">
        <v>21</v>
      </c>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row>
    <row r="32" spans="1:33" x14ac:dyDescent="0.2">
      <c r="C32" s="13"/>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row>
    <row r="33" spans="3:33" x14ac:dyDescent="0.2">
      <c r="C33" s="10" t="s">
        <v>22</v>
      </c>
    </row>
    <row r="34" spans="3:33" x14ac:dyDescent="0.2">
      <c r="C34" s="6"/>
      <c r="E34" s="29"/>
      <c r="F34" s="29"/>
      <c r="G34" s="29"/>
      <c r="H34" s="29"/>
      <c r="I34" s="29"/>
      <c r="J34" s="29"/>
      <c r="K34" s="29"/>
      <c r="L34" s="29"/>
      <c r="M34" s="29"/>
      <c r="N34" s="29"/>
      <c r="O34" s="29"/>
      <c r="P34" s="29"/>
      <c r="Q34" s="29"/>
      <c r="R34" s="29"/>
      <c r="S34" s="29"/>
      <c r="T34" s="28"/>
      <c r="U34" s="28"/>
      <c r="V34" s="28"/>
      <c r="W34" s="28"/>
      <c r="X34" s="28"/>
      <c r="Y34" s="28"/>
      <c r="Z34" s="28"/>
      <c r="AA34" s="28"/>
      <c r="AB34" s="28"/>
      <c r="AC34" s="28"/>
      <c r="AD34" s="28"/>
      <c r="AE34" s="28"/>
      <c r="AF34" s="28"/>
      <c r="AG34" s="28"/>
    </row>
    <row r="35" spans="3:33" x14ac:dyDescent="0.2">
      <c r="C35" s="10" t="s">
        <v>23</v>
      </c>
    </row>
    <row r="36" spans="3:33" x14ac:dyDescent="0.2"/>
    <row r="37" spans="3:33" x14ac:dyDescent="0.2"/>
    <row r="38" spans="3:33" x14ac:dyDescent="0.2"/>
    <row r="39" spans="3:33" x14ac:dyDescent="0.2"/>
    <row r="40" spans="3:33" x14ac:dyDescent="0.2"/>
    <row r="41" spans="3:33" x14ac:dyDescent="0.2"/>
    <row r="42" spans="3:33" x14ac:dyDescent="0.2"/>
    <row r="43" spans="3:33" x14ac:dyDescent="0.2"/>
    <row r="44" spans="3:33" x14ac:dyDescent="0.2"/>
    <row r="45" spans="3:33" x14ac:dyDescent="0.2"/>
    <row r="46" spans="3:33" x14ac:dyDescent="0.2"/>
    <row r="47" spans="3:33" x14ac:dyDescent="0.2"/>
    <row r="48" spans="3:33"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spans="3:3" x14ac:dyDescent="0.2"/>
    <row r="66" spans="3:3" x14ac:dyDescent="0.2"/>
    <row r="67" spans="3:3" x14ac:dyDescent="0.2"/>
    <row r="68" spans="3:3" x14ac:dyDescent="0.2"/>
    <row r="69" spans="3:3" x14ac:dyDescent="0.2"/>
    <row r="70" spans="3:3" x14ac:dyDescent="0.2"/>
    <row r="71" spans="3:3" x14ac:dyDescent="0.2"/>
    <row r="72" spans="3:3" x14ac:dyDescent="0.2"/>
    <row r="73" spans="3:3" x14ac:dyDescent="0.2"/>
    <row r="74" spans="3:3" x14ac:dyDescent="0.2">
      <c r="C74" s="14"/>
    </row>
    <row r="75" spans="3:3" x14ac:dyDescent="0.2">
      <c r="C75" s="14"/>
    </row>
    <row r="76" spans="3:3" x14ac:dyDescent="0.2"/>
    <row r="77" spans="3:3" x14ac:dyDescent="0.2"/>
    <row r="78" spans="3:3" x14ac:dyDescent="0.2"/>
    <row r="79" spans="3:3" x14ac:dyDescent="0.2"/>
    <row r="80" spans="3:3"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sheetData>
  <phoneticPr fontId="3" type="noConversion"/>
  <pageMargins left="0.41" right="0.27" top="0.18" bottom="0.18" header="0" footer="0.18"/>
  <pageSetup paperSize="9" scale="63" orientation="landscape" horizontalDpi="4294967292" verticalDpi="300" r:id="rId1"/>
  <headerFooter alignWithMargins="0">
    <oddFooter>&amp;RINE - &amp;D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Tabla_1</vt:lpstr>
      <vt:lpstr>Tabla_1!Área_de_impresión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 paz</dc:creator>
  <cp:lastModifiedBy>SAMUEL BENITO ALONSO</cp:lastModifiedBy>
  <cp:lastPrinted>2022-09-09T07:10:15Z</cp:lastPrinted>
  <dcterms:created xsi:type="dcterms:W3CDTF">1999-07-09T11:50:45Z</dcterms:created>
  <dcterms:modified xsi:type="dcterms:W3CDTF">2024-09-17T09:53:08Z</dcterms:modified>
</cp:coreProperties>
</file>