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2-13 Elecciones Cortes de Castilla y León\Votación\Voto por correo\vxc difusion\"/>
    </mc:Choice>
  </mc:AlternateContent>
  <bookViews>
    <workbookView xWindow="360" yWindow="120" windowWidth="11580" windowHeight="8835"/>
  </bookViews>
  <sheets>
    <sheet name="vxc CERA paises" sheetId="2" r:id="rId1"/>
  </sheets>
  <calcPr calcId="152511"/>
</workbook>
</file>

<file path=xl/calcChain.xml><?xml version="1.0" encoding="utf-8"?>
<calcChain xmlns="http://schemas.openxmlformats.org/spreadsheetml/2006/main">
  <c r="C6" i="2" l="1"/>
  <c r="A74" i="2"/>
  <c r="A73" i="2"/>
  <c r="A72" i="2"/>
  <c r="A70" i="2"/>
  <c r="A63" i="2"/>
  <c r="A69" i="2"/>
  <c r="A68" i="2"/>
  <c r="A67" i="2"/>
  <c r="A66" i="2"/>
  <c r="A65" i="2"/>
  <c r="A64" i="2"/>
  <c r="A62" i="2"/>
  <c r="A61" i="2"/>
  <c r="A60" i="2"/>
  <c r="A59" i="2"/>
  <c r="A56" i="2"/>
  <c r="A50" i="2"/>
  <c r="A47" i="2"/>
  <c r="A48" i="2"/>
  <c r="A45" i="2"/>
  <c r="A44" i="2"/>
  <c r="A58" i="2"/>
  <c r="A57" i="2"/>
  <c r="A55" i="2"/>
  <c r="A53" i="2"/>
  <c r="A51" i="2"/>
  <c r="A49" i="2"/>
  <c r="A54" i="2"/>
  <c r="A52" i="2"/>
  <c r="A46" i="2"/>
  <c r="A43" i="2"/>
  <c r="A41" i="2"/>
  <c r="A42" i="2"/>
  <c r="A40" i="2"/>
  <c r="A39" i="2"/>
  <c r="A38" i="2"/>
  <c r="A37" i="2"/>
  <c r="A36" i="2"/>
  <c r="A32" i="2"/>
  <c r="A12" i="2"/>
  <c r="A30" i="2"/>
  <c r="A29" i="2"/>
  <c r="A14" i="2"/>
  <c r="A35" i="2"/>
  <c r="A34" i="2"/>
  <c r="A33" i="2"/>
  <c r="A31" i="2"/>
  <c r="A8" i="2"/>
  <c r="A28" i="2"/>
  <c r="A9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3" i="2"/>
  <c r="A11" i="2"/>
  <c r="A10" i="2"/>
  <c r="A7" i="2"/>
</calcChain>
</file>

<file path=xl/sharedStrings.xml><?xml version="1.0" encoding="utf-8"?>
<sst xmlns="http://schemas.openxmlformats.org/spreadsheetml/2006/main" count="74" uniqueCount="74">
  <si>
    <t>Aceptadas</t>
  </si>
  <si>
    <t>Solicitudes de voto por correo aceptadas de electores residentes en el extranjero por países.</t>
  </si>
  <si>
    <t>AUSTRIA</t>
  </si>
  <si>
    <t>BÉLGICA</t>
  </si>
  <si>
    <t>DINAMARCA</t>
  </si>
  <si>
    <t>FINLANDIA</t>
  </si>
  <si>
    <t>FRANCIA</t>
  </si>
  <si>
    <t>GRECIA</t>
  </si>
  <si>
    <t>HUNGRÍA</t>
  </si>
  <si>
    <t>IRLANDA</t>
  </si>
  <si>
    <t>ITALIA</t>
  </si>
  <si>
    <t>LIECHTENSTEIN</t>
  </si>
  <si>
    <t>LUXEMBURGO</t>
  </si>
  <si>
    <t>MALTA</t>
  </si>
  <si>
    <t>NORUEGA</t>
  </si>
  <si>
    <t>PAÍSES BAJOS</t>
  </si>
  <si>
    <t>POLONIA</t>
  </si>
  <si>
    <t>PORTUGAL</t>
  </si>
  <si>
    <t>ANDORRA</t>
  </si>
  <si>
    <t>REINO UNIDO</t>
  </si>
  <si>
    <t>ALEMANIA</t>
  </si>
  <si>
    <t>RUMANÍA</t>
  </si>
  <si>
    <t>SUECIA</t>
  </si>
  <si>
    <t>SUIZA</t>
  </si>
  <si>
    <t>REPÚBLICA CHECA</t>
  </si>
  <si>
    <t>REPÚBLICA ESLOVACA</t>
  </si>
  <si>
    <t>RUSIA</t>
  </si>
  <si>
    <t>MARRUECOS</t>
  </si>
  <si>
    <t>CANADÁ</t>
  </si>
  <si>
    <t>ESTADOS UNIDOS DE AMÉRICA</t>
  </si>
  <si>
    <t>MÉXICO</t>
  </si>
  <si>
    <t>COSTA RICA</t>
  </si>
  <si>
    <t>EL SALVADOR</t>
  </si>
  <si>
    <t>PANAMÁ</t>
  </si>
  <si>
    <t>REPÚBLICA DOMINICANA</t>
  </si>
  <si>
    <t>ARGENTINA</t>
  </si>
  <si>
    <t>BRASIL</t>
  </si>
  <si>
    <t>COLOMBIA</t>
  </si>
  <si>
    <t>CHILE</t>
  </si>
  <si>
    <t>ECUADOR</t>
  </si>
  <si>
    <t>PERÚ</t>
  </si>
  <si>
    <t>URUGUAY</t>
  </si>
  <si>
    <t>VENEZUELA</t>
  </si>
  <si>
    <t>ARABIA SAUDÍ</t>
  </si>
  <si>
    <t>CHINA</t>
  </si>
  <si>
    <t>ISRAEL</t>
  </si>
  <si>
    <t>JAPÓN</t>
  </si>
  <si>
    <t>COREA</t>
  </si>
  <si>
    <t>TURQUÍA</t>
  </si>
  <si>
    <t>AUSTRALIA</t>
  </si>
  <si>
    <t>NUEVA ZELANDA</t>
  </si>
  <si>
    <t>País</t>
  </si>
  <si>
    <t>MOZAMBIQUE</t>
  </si>
  <si>
    <t>SENEGAL</t>
  </si>
  <si>
    <t>SUDÁFRICA</t>
  </si>
  <si>
    <t>GUATEMALA</t>
  </si>
  <si>
    <t>INDIA</t>
  </si>
  <si>
    <t>QATAR</t>
  </si>
  <si>
    <t>Oficina del Censo Electoral</t>
  </si>
  <si>
    <t>ALBANIA</t>
  </si>
  <si>
    <t>ESTONIA</t>
  </si>
  <si>
    <t>COSTA DE MARFIL</t>
  </si>
  <si>
    <t>TÚNEZ</t>
  </si>
  <si>
    <t>LÍBANO</t>
  </si>
  <si>
    <t>TAILANDIA</t>
  </si>
  <si>
    <t>OTROS PAÍSES DE ASIA</t>
  </si>
  <si>
    <t>Total Castilla y León</t>
  </si>
  <si>
    <t>UCRANIA</t>
  </si>
  <si>
    <t>BOSNIA Y HERZEGOVINA</t>
  </si>
  <si>
    <t>ETIOPÍA</t>
  </si>
  <si>
    <t>NÍGER</t>
  </si>
  <si>
    <t>TRINIDAD Y TOBAGO</t>
  </si>
  <si>
    <t>KUWAIT</t>
  </si>
  <si>
    <t>Elecciones a las Cortes de Castilla y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</si>
</sst>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rgb="FF7E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E17" sqref="E17"/>
    </sheetView>
  </sheetViews>
  <sheetFormatPr baseColWidth="10" defaultRowHeight="12.75" x14ac:dyDescent="0.2"/>
  <cols>
    <col min="1" max="1" width="4.42578125" customWidth="1"/>
    <col min="2" max="2" width="30" bestFit="1" customWidth="1"/>
    <col min="3" max="3" width="9.85546875" style="1" bestFit="1" customWidth="1"/>
  </cols>
  <sheetData>
    <row r="1" spans="1:6" x14ac:dyDescent="0.2">
      <c r="A1" s="6" t="s">
        <v>58</v>
      </c>
    </row>
    <row r="2" spans="1:6" x14ac:dyDescent="0.2">
      <c r="A2" s="7" t="s">
        <v>73</v>
      </c>
    </row>
    <row r="3" spans="1:6" x14ac:dyDescent="0.2">
      <c r="A3" t="s">
        <v>1</v>
      </c>
    </row>
    <row r="5" spans="1:6" x14ac:dyDescent="0.2">
      <c r="A5" t="s">
        <v>51</v>
      </c>
      <c r="C5" s="4" t="s">
        <v>0</v>
      </c>
    </row>
    <row r="6" spans="1:6" x14ac:dyDescent="0.2">
      <c r="A6" s="2" t="s">
        <v>66</v>
      </c>
      <c r="B6" s="2"/>
      <c r="C6" s="3">
        <f>SUM(C7:C74)</f>
        <v>4366</v>
      </c>
      <c r="D6" s="2"/>
      <c r="E6" s="2"/>
      <c r="F6" s="2"/>
    </row>
    <row r="7" spans="1:6" x14ac:dyDescent="0.2">
      <c r="A7" t="str">
        <f>"101"</f>
        <v>101</v>
      </c>
      <c r="B7" t="s">
        <v>59</v>
      </c>
      <c r="C7" s="1">
        <v>1</v>
      </c>
    </row>
    <row r="8" spans="1:6" x14ac:dyDescent="0.2">
      <c r="A8" t="str">
        <f>"126"</f>
        <v>126</v>
      </c>
      <c r="B8" t="s">
        <v>20</v>
      </c>
      <c r="C8" s="1">
        <v>762</v>
      </c>
    </row>
    <row r="9" spans="1:6" x14ac:dyDescent="0.2">
      <c r="A9" t="str">
        <f>"124"</f>
        <v>124</v>
      </c>
      <c r="B9" t="s">
        <v>18</v>
      </c>
      <c r="C9" s="1">
        <v>39</v>
      </c>
    </row>
    <row r="10" spans="1:6" x14ac:dyDescent="0.2">
      <c r="A10" t="str">
        <f>"102"</f>
        <v>102</v>
      </c>
      <c r="B10" t="s">
        <v>2</v>
      </c>
      <c r="C10" s="1">
        <v>38</v>
      </c>
    </row>
    <row r="11" spans="1:6" x14ac:dyDescent="0.2">
      <c r="A11" t="str">
        <f>"103"</f>
        <v>103</v>
      </c>
      <c r="B11" t="s">
        <v>3</v>
      </c>
      <c r="C11" s="1">
        <v>250</v>
      </c>
    </row>
    <row r="12" spans="1:6" x14ac:dyDescent="0.2">
      <c r="A12" t="str">
        <f>"145"</f>
        <v>145</v>
      </c>
      <c r="B12" t="s">
        <v>68</v>
      </c>
      <c r="C12" s="1">
        <v>1</v>
      </c>
    </row>
    <row r="13" spans="1:6" x14ac:dyDescent="0.2">
      <c r="A13" t="str">
        <f>"107"</f>
        <v>107</v>
      </c>
      <c r="B13" t="s">
        <v>4</v>
      </c>
      <c r="C13" s="1">
        <v>18</v>
      </c>
    </row>
    <row r="14" spans="1:6" x14ac:dyDescent="0.2">
      <c r="A14" t="str">
        <f>"141"</f>
        <v>141</v>
      </c>
      <c r="B14" t="s">
        <v>60</v>
      </c>
      <c r="C14" s="1">
        <v>3</v>
      </c>
    </row>
    <row r="15" spans="1:6" x14ac:dyDescent="0.2">
      <c r="A15" t="str">
        <f>"109"</f>
        <v>109</v>
      </c>
      <c r="B15" t="s">
        <v>5</v>
      </c>
      <c r="C15" s="1">
        <v>7</v>
      </c>
    </row>
    <row r="16" spans="1:6" x14ac:dyDescent="0.2">
      <c r="A16" t="str">
        <f>"110"</f>
        <v>110</v>
      </c>
      <c r="B16" t="s">
        <v>6</v>
      </c>
      <c r="C16" s="1">
        <v>1081</v>
      </c>
    </row>
    <row r="17" spans="1:3" x14ac:dyDescent="0.2">
      <c r="A17" t="str">
        <f>"111"</f>
        <v>111</v>
      </c>
      <c r="B17" t="s">
        <v>7</v>
      </c>
      <c r="C17" s="1">
        <v>3</v>
      </c>
    </row>
    <row r="18" spans="1:3" x14ac:dyDescent="0.2">
      <c r="A18" t="str">
        <f>"112"</f>
        <v>112</v>
      </c>
      <c r="B18" t="s">
        <v>8</v>
      </c>
      <c r="C18" s="1">
        <v>3</v>
      </c>
    </row>
    <row r="19" spans="1:3" x14ac:dyDescent="0.2">
      <c r="A19" t="str">
        <f>"113"</f>
        <v>113</v>
      </c>
      <c r="B19" t="s">
        <v>9</v>
      </c>
      <c r="C19" s="1">
        <v>51</v>
      </c>
    </row>
    <row r="20" spans="1:3" x14ac:dyDescent="0.2">
      <c r="A20" t="str">
        <f>"115"</f>
        <v>115</v>
      </c>
      <c r="B20" t="s">
        <v>10</v>
      </c>
      <c r="C20" s="1">
        <v>89</v>
      </c>
    </row>
    <row r="21" spans="1:3" x14ac:dyDescent="0.2">
      <c r="A21" t="str">
        <f>"116"</f>
        <v>116</v>
      </c>
      <c r="B21" t="s">
        <v>11</v>
      </c>
      <c r="C21" s="1">
        <v>1</v>
      </c>
    </row>
    <row r="22" spans="1:3" x14ac:dyDescent="0.2">
      <c r="A22" t="str">
        <f>"117"</f>
        <v>117</v>
      </c>
      <c r="B22" t="s">
        <v>12</v>
      </c>
      <c r="C22" s="1">
        <v>37</v>
      </c>
    </row>
    <row r="23" spans="1:3" x14ac:dyDescent="0.2">
      <c r="A23" t="str">
        <f>"118"</f>
        <v>118</v>
      </c>
      <c r="B23" t="s">
        <v>13</v>
      </c>
      <c r="C23" s="1">
        <v>11</v>
      </c>
    </row>
    <row r="24" spans="1:3" x14ac:dyDescent="0.2">
      <c r="A24" t="str">
        <f>"120"</f>
        <v>120</v>
      </c>
      <c r="B24" t="s">
        <v>14</v>
      </c>
      <c r="C24" s="1">
        <v>5</v>
      </c>
    </row>
    <row r="25" spans="1:3" x14ac:dyDescent="0.2">
      <c r="A25" t="str">
        <f>"121"</f>
        <v>121</v>
      </c>
      <c r="B25" t="s">
        <v>15</v>
      </c>
      <c r="C25" s="1">
        <v>113</v>
      </c>
    </row>
    <row r="26" spans="1:3" x14ac:dyDescent="0.2">
      <c r="A26" t="str">
        <f>"122"</f>
        <v>122</v>
      </c>
      <c r="B26" t="s">
        <v>16</v>
      </c>
      <c r="C26" s="1">
        <v>9</v>
      </c>
    </row>
    <row r="27" spans="1:3" x14ac:dyDescent="0.2">
      <c r="A27" t="str">
        <f>"123"</f>
        <v>123</v>
      </c>
      <c r="B27" t="s">
        <v>17</v>
      </c>
      <c r="C27" s="1">
        <v>60</v>
      </c>
    </row>
    <row r="28" spans="1:3" x14ac:dyDescent="0.2">
      <c r="A28" t="str">
        <f>"125"</f>
        <v>125</v>
      </c>
      <c r="B28" t="s">
        <v>19</v>
      </c>
      <c r="C28" s="1">
        <v>428</v>
      </c>
    </row>
    <row r="29" spans="1:3" x14ac:dyDescent="0.2">
      <c r="A29" t="str">
        <f>"143"</f>
        <v>143</v>
      </c>
      <c r="B29" t="s">
        <v>24</v>
      </c>
      <c r="C29" s="1">
        <v>12</v>
      </c>
    </row>
    <row r="30" spans="1:3" x14ac:dyDescent="0.2">
      <c r="A30" t="str">
        <f>"144"</f>
        <v>144</v>
      </c>
      <c r="B30" t="s">
        <v>25</v>
      </c>
      <c r="C30" s="1">
        <v>2</v>
      </c>
    </row>
    <row r="31" spans="1:3" x14ac:dyDescent="0.2">
      <c r="A31" t="str">
        <f>"128"</f>
        <v>128</v>
      </c>
      <c r="B31" t="s">
        <v>21</v>
      </c>
      <c r="C31" s="1">
        <v>5</v>
      </c>
    </row>
    <row r="32" spans="1:3" x14ac:dyDescent="0.2">
      <c r="A32" t="str">
        <f>"154"</f>
        <v>154</v>
      </c>
      <c r="B32" t="s">
        <v>26</v>
      </c>
      <c r="C32" s="1">
        <v>1</v>
      </c>
    </row>
    <row r="33" spans="1:3" x14ac:dyDescent="0.2">
      <c r="A33" t="str">
        <f>"131"</f>
        <v>131</v>
      </c>
      <c r="B33" t="s">
        <v>22</v>
      </c>
      <c r="C33" s="1">
        <v>47</v>
      </c>
    </row>
    <row r="34" spans="1:3" x14ac:dyDescent="0.2">
      <c r="A34" t="str">
        <f>"132"</f>
        <v>132</v>
      </c>
      <c r="B34" t="s">
        <v>23</v>
      </c>
      <c r="C34" s="1">
        <v>376</v>
      </c>
    </row>
    <row r="35" spans="1:3" x14ac:dyDescent="0.2">
      <c r="A35" t="str">
        <f>"135"</f>
        <v>135</v>
      </c>
      <c r="B35" t="s">
        <v>67</v>
      </c>
      <c r="C35" s="1">
        <v>9</v>
      </c>
    </row>
    <row r="36" spans="1:3" x14ac:dyDescent="0.2">
      <c r="A36" t="str">
        <f>"211"</f>
        <v>211</v>
      </c>
      <c r="B36" t="s">
        <v>61</v>
      </c>
      <c r="C36" s="1">
        <v>1</v>
      </c>
    </row>
    <row r="37" spans="1:3" x14ac:dyDescent="0.2">
      <c r="A37" t="str">
        <f>"214"</f>
        <v>214</v>
      </c>
      <c r="B37" t="s">
        <v>69</v>
      </c>
      <c r="C37" s="1">
        <v>1</v>
      </c>
    </row>
    <row r="38" spans="1:3" x14ac:dyDescent="0.2">
      <c r="A38" t="str">
        <f>"228"</f>
        <v>228</v>
      </c>
      <c r="B38" t="s">
        <v>27</v>
      </c>
      <c r="C38" s="1">
        <v>11</v>
      </c>
    </row>
    <row r="39" spans="1:3" x14ac:dyDescent="0.2">
      <c r="A39" t="str">
        <f>"231"</f>
        <v>231</v>
      </c>
      <c r="B39" t="s">
        <v>52</v>
      </c>
      <c r="C39" s="1">
        <v>1</v>
      </c>
    </row>
    <row r="40" spans="1:3" x14ac:dyDescent="0.2">
      <c r="A40" t="str">
        <f>"233"</f>
        <v>233</v>
      </c>
      <c r="B40" t="s">
        <v>70</v>
      </c>
      <c r="C40" s="1">
        <v>3</v>
      </c>
    </row>
    <row r="41" spans="1:3" x14ac:dyDescent="0.2">
      <c r="A41" t="str">
        <f>"239"</f>
        <v>239</v>
      </c>
      <c r="B41" t="s">
        <v>53</v>
      </c>
      <c r="C41" s="1">
        <v>1</v>
      </c>
    </row>
    <row r="42" spans="1:3" x14ac:dyDescent="0.2">
      <c r="A42" t="str">
        <f>"236"</f>
        <v>236</v>
      </c>
      <c r="B42" t="s">
        <v>54</v>
      </c>
      <c r="C42" s="1">
        <v>4</v>
      </c>
    </row>
    <row r="43" spans="1:3" x14ac:dyDescent="0.2">
      <c r="A43" t="str">
        <f>"248"</f>
        <v>248</v>
      </c>
      <c r="B43" t="s">
        <v>62</v>
      </c>
      <c r="C43" s="1">
        <v>1</v>
      </c>
    </row>
    <row r="44" spans="1:3" x14ac:dyDescent="0.2">
      <c r="A44" t="str">
        <f>"340"</f>
        <v>340</v>
      </c>
      <c r="B44" t="s">
        <v>35</v>
      </c>
      <c r="C44" s="1">
        <v>355</v>
      </c>
    </row>
    <row r="45" spans="1:3" x14ac:dyDescent="0.2">
      <c r="A45" t="str">
        <f>"342"</f>
        <v>342</v>
      </c>
      <c r="B45" t="s">
        <v>36</v>
      </c>
      <c r="C45" s="1">
        <v>9</v>
      </c>
    </row>
    <row r="46" spans="1:3" x14ac:dyDescent="0.2">
      <c r="A46" t="str">
        <f>"301"</f>
        <v>301</v>
      </c>
      <c r="B46" t="s">
        <v>28</v>
      </c>
      <c r="C46" s="1">
        <v>20</v>
      </c>
    </row>
    <row r="47" spans="1:3" x14ac:dyDescent="0.2">
      <c r="A47" t="str">
        <f>"344"</f>
        <v>344</v>
      </c>
      <c r="B47" t="s">
        <v>38</v>
      </c>
      <c r="C47" s="1">
        <v>60</v>
      </c>
    </row>
    <row r="48" spans="1:3" x14ac:dyDescent="0.2">
      <c r="A48" t="str">
        <f>"343"</f>
        <v>343</v>
      </c>
      <c r="B48" t="s">
        <v>37</v>
      </c>
      <c r="C48" s="1">
        <v>12</v>
      </c>
    </row>
    <row r="49" spans="1:5" x14ac:dyDescent="0.2">
      <c r="A49" t="str">
        <f>"314"</f>
        <v>314</v>
      </c>
      <c r="B49" t="s">
        <v>31</v>
      </c>
      <c r="C49" s="1">
        <v>14</v>
      </c>
      <c r="E49" s="1"/>
    </row>
    <row r="50" spans="1:5" x14ac:dyDescent="0.2">
      <c r="A50" t="str">
        <f>"345"</f>
        <v>345</v>
      </c>
      <c r="B50" t="s">
        <v>39</v>
      </c>
      <c r="C50" s="1">
        <v>4</v>
      </c>
    </row>
    <row r="51" spans="1:5" x14ac:dyDescent="0.2">
      <c r="A51" t="str">
        <f>"317"</f>
        <v>317</v>
      </c>
      <c r="B51" t="s">
        <v>32</v>
      </c>
      <c r="C51" s="1">
        <v>4</v>
      </c>
    </row>
    <row r="52" spans="1:5" x14ac:dyDescent="0.2">
      <c r="A52" t="str">
        <f>"302"</f>
        <v>302</v>
      </c>
      <c r="B52" t="s">
        <v>29</v>
      </c>
      <c r="C52" s="1">
        <v>216</v>
      </c>
    </row>
    <row r="53" spans="1:5" x14ac:dyDescent="0.2">
      <c r="A53" t="str">
        <f>"319"</f>
        <v>319</v>
      </c>
      <c r="B53" t="s">
        <v>55</v>
      </c>
      <c r="C53" s="1">
        <v>7</v>
      </c>
    </row>
    <row r="54" spans="1:5" x14ac:dyDescent="0.2">
      <c r="A54" t="str">
        <f>"303"</f>
        <v>303</v>
      </c>
      <c r="B54" t="s">
        <v>30</v>
      </c>
      <c r="C54" s="1">
        <v>52</v>
      </c>
    </row>
    <row r="55" spans="1:5" x14ac:dyDescent="0.2">
      <c r="A55" t="str">
        <f>"324"</f>
        <v>324</v>
      </c>
      <c r="B55" t="s">
        <v>33</v>
      </c>
      <c r="C55" s="1">
        <v>8</v>
      </c>
    </row>
    <row r="56" spans="1:5" x14ac:dyDescent="0.2">
      <c r="A56" t="str">
        <f>"348"</f>
        <v>348</v>
      </c>
      <c r="B56" t="s">
        <v>40</v>
      </c>
      <c r="C56" s="1">
        <v>33</v>
      </c>
    </row>
    <row r="57" spans="1:5" x14ac:dyDescent="0.2">
      <c r="A57" t="str">
        <f>"326"</f>
        <v>326</v>
      </c>
      <c r="B57" t="s">
        <v>34</v>
      </c>
      <c r="C57" s="1">
        <v>7</v>
      </c>
    </row>
    <row r="58" spans="1:5" x14ac:dyDescent="0.2">
      <c r="A58" t="str">
        <f>"327"</f>
        <v>327</v>
      </c>
      <c r="B58" t="s">
        <v>71</v>
      </c>
      <c r="C58" s="1">
        <v>2</v>
      </c>
    </row>
    <row r="59" spans="1:5" x14ac:dyDescent="0.2">
      <c r="A59" t="str">
        <f>"350"</f>
        <v>350</v>
      </c>
      <c r="B59" t="s">
        <v>41</v>
      </c>
      <c r="C59" s="1">
        <v>7</v>
      </c>
    </row>
    <row r="60" spans="1:5" x14ac:dyDescent="0.2">
      <c r="A60" t="str">
        <f>"351"</f>
        <v>351</v>
      </c>
      <c r="B60" t="s">
        <v>42</v>
      </c>
      <c r="C60" s="1">
        <v>11</v>
      </c>
    </row>
    <row r="61" spans="1:5" x14ac:dyDescent="0.2">
      <c r="A61" t="str">
        <f>"402"</f>
        <v>402</v>
      </c>
      <c r="B61" t="s">
        <v>43</v>
      </c>
      <c r="C61" s="1">
        <v>5</v>
      </c>
    </row>
    <row r="62" spans="1:5" x14ac:dyDescent="0.2">
      <c r="A62" t="str">
        <f>"407"</f>
        <v>407</v>
      </c>
      <c r="B62" t="s">
        <v>44</v>
      </c>
      <c r="C62" s="1">
        <v>12</v>
      </c>
    </row>
    <row r="63" spans="1:5" x14ac:dyDescent="0.2">
      <c r="A63" t="str">
        <f>"430"</f>
        <v>430</v>
      </c>
      <c r="B63" t="s">
        <v>47</v>
      </c>
      <c r="C63" s="1">
        <v>3</v>
      </c>
    </row>
    <row r="64" spans="1:5" x14ac:dyDescent="0.2">
      <c r="A64" t="str">
        <f>"410"</f>
        <v>410</v>
      </c>
      <c r="B64" t="s">
        <v>56</v>
      </c>
      <c r="C64" s="1">
        <v>3</v>
      </c>
    </row>
    <row r="65" spans="1:3" x14ac:dyDescent="0.2">
      <c r="A65" t="str">
        <f>"414"</f>
        <v>414</v>
      </c>
      <c r="B65" t="s">
        <v>45</v>
      </c>
      <c r="C65" s="1">
        <v>6</v>
      </c>
    </row>
    <row r="66" spans="1:3" x14ac:dyDescent="0.2">
      <c r="A66" t="str">
        <f>"415"</f>
        <v>415</v>
      </c>
      <c r="B66" t="s">
        <v>46</v>
      </c>
      <c r="C66" s="1">
        <v>7</v>
      </c>
    </row>
    <row r="67" spans="1:3" x14ac:dyDescent="0.2">
      <c r="A67" t="str">
        <f>"418"</f>
        <v>418</v>
      </c>
      <c r="B67" t="s">
        <v>72</v>
      </c>
      <c r="C67" s="1">
        <v>1</v>
      </c>
    </row>
    <row r="68" spans="1:3" x14ac:dyDescent="0.2">
      <c r="A68" t="str">
        <f>"420"</f>
        <v>420</v>
      </c>
      <c r="B68" t="s">
        <v>63</v>
      </c>
      <c r="C68" s="1">
        <v>2</v>
      </c>
    </row>
    <row r="69" spans="1:3" x14ac:dyDescent="0.2">
      <c r="A69" t="str">
        <f>"427"</f>
        <v>427</v>
      </c>
      <c r="B69" t="s">
        <v>57</v>
      </c>
      <c r="C69" s="1">
        <v>2</v>
      </c>
    </row>
    <row r="70" spans="1:3" x14ac:dyDescent="0.2">
      <c r="A70" t="str">
        <f>"435"</f>
        <v>435</v>
      </c>
      <c r="B70" t="s">
        <v>64</v>
      </c>
      <c r="C70" s="1">
        <v>2</v>
      </c>
    </row>
    <row r="71" spans="1:3" x14ac:dyDescent="0.2">
      <c r="A71" s="9">
        <v>499</v>
      </c>
      <c r="B71" s="8" t="s">
        <v>65</v>
      </c>
      <c r="C71" s="1">
        <v>1</v>
      </c>
    </row>
    <row r="72" spans="1:3" x14ac:dyDescent="0.2">
      <c r="A72" t="str">
        <f>"436"</f>
        <v>436</v>
      </c>
      <c r="B72" t="s">
        <v>48</v>
      </c>
      <c r="C72" s="1">
        <v>4</v>
      </c>
    </row>
    <row r="73" spans="1:3" x14ac:dyDescent="0.2">
      <c r="A73" t="str">
        <f>"501"</f>
        <v>501</v>
      </c>
      <c r="B73" t="s">
        <v>49</v>
      </c>
      <c r="C73" s="1">
        <v>4</v>
      </c>
    </row>
    <row r="74" spans="1:3" x14ac:dyDescent="0.2">
      <c r="A74" t="str">
        <f>"504"</f>
        <v>504</v>
      </c>
      <c r="B74" t="s">
        <v>50</v>
      </c>
      <c r="C74" s="1">
        <v>8</v>
      </c>
    </row>
    <row r="75" spans="1:3" x14ac:dyDescent="0.2">
      <c r="A75" s="5"/>
    </row>
    <row r="76" spans="1:3" x14ac:dyDescent="0.2">
      <c r="A76" s="5"/>
    </row>
    <row r="77" spans="1:3" x14ac:dyDescent="0.2">
      <c r="A77" s="5"/>
    </row>
    <row r="78" spans="1:3" x14ac:dyDescent="0.2">
      <c r="A78" s="5"/>
    </row>
    <row r="79" spans="1:3" x14ac:dyDescent="0.2">
      <c r="A79" s="5"/>
    </row>
    <row r="80" spans="1:3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2" x14ac:dyDescent="0.2">
      <c r="A97" s="5"/>
    </row>
    <row r="98" spans="1:2" x14ac:dyDescent="0.2">
      <c r="A98" s="5"/>
    </row>
    <row r="99" spans="1:2" x14ac:dyDescent="0.2">
      <c r="A99" s="5"/>
    </row>
    <row r="100" spans="1:2" x14ac:dyDescent="0.2">
      <c r="A100" s="5"/>
    </row>
    <row r="101" spans="1:2" x14ac:dyDescent="0.2">
      <c r="A101" s="5"/>
    </row>
    <row r="102" spans="1:2" x14ac:dyDescent="0.2">
      <c r="A102" s="5"/>
    </row>
    <row r="103" spans="1:2" x14ac:dyDescent="0.2">
      <c r="A103" s="5"/>
    </row>
    <row r="104" spans="1:2" x14ac:dyDescent="0.2">
      <c r="A104" s="5"/>
    </row>
    <row r="105" spans="1:2" x14ac:dyDescent="0.2">
      <c r="A105" s="5"/>
      <c r="B105" s="8"/>
    </row>
    <row r="106" spans="1:2" x14ac:dyDescent="0.2">
      <c r="A106" s="5"/>
    </row>
    <row r="107" spans="1:2" x14ac:dyDescent="0.2">
      <c r="A107" s="5"/>
    </row>
    <row r="108" spans="1:2" x14ac:dyDescent="0.2">
      <c r="A108" s="5"/>
    </row>
    <row r="109" spans="1:2" x14ac:dyDescent="0.2">
      <c r="A109" s="5"/>
    </row>
  </sheetData>
  <sortState ref="A62:C73">
    <sortCondition ref="B62:B7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vxc CERA paises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2014-05-19T10:46:01Z</dcterms:created>
  <dcterms:modified xsi:type="dcterms:W3CDTF">2022-02-15T08:23:22Z</dcterms:modified>
</cp:coreProperties>
</file>