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070705\Desktop\"/>
    </mc:Choice>
  </mc:AlternateContent>
  <xr:revisionPtr revIDLastSave="0" documentId="8_{B0172ED8-FD9C-4300-BD66-8AF37940471F}" xr6:coauthVersionLast="47" xr6:coauthVersionMax="47" xr10:uidLastSave="{00000000-0000-0000-0000-000000000000}"/>
  <bookViews>
    <workbookView xWindow="-19320" yWindow="-120" windowWidth="19440" windowHeight="15000" xr2:uid="{8A69FF79-5653-4C41-8BE5-2BCF061D21FA}"/>
  </bookViews>
  <sheets>
    <sheet name="Elec. comunidades-tab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" i="1" l="1"/>
  <c r="A77" i="1"/>
  <c r="A75" i="1"/>
  <c r="A73" i="1"/>
  <c r="A72" i="1"/>
  <c r="A71" i="1"/>
  <c r="A69" i="1"/>
  <c r="A67" i="1"/>
  <c r="A65" i="1"/>
  <c r="A63" i="1"/>
  <c r="A62" i="1"/>
  <c r="A61" i="1"/>
  <c r="A60" i="1"/>
  <c r="A58" i="1"/>
  <c r="A57" i="1"/>
  <c r="A55" i="1"/>
  <c r="A54" i="1"/>
  <c r="A53" i="1"/>
  <c r="A51" i="1"/>
  <c r="A50" i="1"/>
  <c r="A49" i="1"/>
  <c r="A48" i="1"/>
  <c r="A46" i="1"/>
  <c r="A45" i="1"/>
  <c r="A44" i="1"/>
  <c r="A43" i="1"/>
  <c r="A42" i="1"/>
  <c r="A40" i="1"/>
  <c r="A39" i="1"/>
  <c r="A38" i="1"/>
  <c r="A37" i="1"/>
  <c r="A36" i="1"/>
  <c r="A35" i="1"/>
  <c r="A34" i="1"/>
  <c r="A33" i="1"/>
  <c r="A32" i="1"/>
  <c r="A30" i="1"/>
  <c r="A28" i="1"/>
  <c r="A27" i="1"/>
  <c r="A25" i="1"/>
  <c r="A23" i="1"/>
  <c r="A21" i="1"/>
  <c r="A20" i="1"/>
  <c r="A19" i="1"/>
  <c r="A17" i="1"/>
  <c r="A16" i="1"/>
  <c r="A15" i="1"/>
  <c r="A14" i="1"/>
  <c r="A13" i="1"/>
  <c r="A12" i="1"/>
  <c r="A11" i="1"/>
  <c r="A10" i="1"/>
</calcChain>
</file>

<file path=xl/sharedStrings.xml><?xml version="1.0" encoding="utf-8"?>
<sst xmlns="http://schemas.openxmlformats.org/spreadsheetml/2006/main" count="109" uniqueCount="77">
  <si>
    <t>Oficina del Censo Electoral</t>
  </si>
  <si>
    <t>Elecciones  mayo 2023</t>
  </si>
  <si>
    <t>Número de electores residentes en España y en el Extranjero por comunidades autónomas. Censo de consulta</t>
  </si>
  <si>
    <t xml:space="preserve">Comunidad Autónoma </t>
  </si>
  <si>
    <t>Electores españoles residentes en:</t>
  </si>
  <si>
    <t xml:space="preserve">Electores extranjeros </t>
  </si>
  <si>
    <t>España</t>
  </si>
  <si>
    <t>el extranjero</t>
  </si>
  <si>
    <t xml:space="preserve">residentes en España </t>
  </si>
  <si>
    <t>Total general</t>
  </si>
  <si>
    <t>Andalucía</t>
  </si>
  <si>
    <t>Almería</t>
  </si>
  <si>
    <t>-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</si>
  <si>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</si>
  <si>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</si>
  <si>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</si>
  <si>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</si>
  <si>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</si>
  <si>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</si>
  <si>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</si>
  <si>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</si>
  <si>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</si>
  <si>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</si>
  <si>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</si>
  <si>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</si>
  <si>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</si>
  <si>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Balears, Illes</t>
  </si>
  <si>
    <t>Canarias</t>
  </si>
  <si>
    <t>Palmas, Las</t>
  </si>
  <si>
    <t>Santa Cruz de 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</si>
  <si>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</si>
  <si>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</si>
  <si>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</si>
  <si>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</si>
  <si>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</si>
  <si>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</si>
  <si>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</si>
  <si>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</si>
  <si>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</si>
  <si>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</si>
  <si>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</si>
  <si>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 - 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</si>
  <si>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</si>
  <si>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</si>
  <si>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</si>
  <si>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</si>
  <si>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</si>
  <si>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</si>
  <si>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</si>
  <si>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</si>
  <si>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</si>
  <si>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</si>
  <si>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</si>
  <si>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Alicante/Alacant</t>
  </si>
  <si>
    <t>Castellón/Castelló</t>
  </si>
  <si>
    <t>Valencia/València</t>
  </si>
  <si>
    <t>Extremadura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</si>
  <si>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</si>
  <si>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</si>
  <si>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</si>
  <si>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</si>
  <si>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</si>
  <si>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</si>
  <si>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</si>
  <si>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</si>
  <si>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</si>
  <si>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Murcia, Región De</t>
  </si>
  <si>
    <t>Murcia</t>
  </si>
  <si>
    <t>Navarra, Comunidad Foral</t>
  </si>
  <si>
    <t>Navarra</t>
  </si>
  <si>
    <t>País Vasco</t>
  </si>
  <si>
    <t>Araba/Álava</t>
  </si>
  <si>
    <t>Bizkaia</t>
  </si>
  <si>
    <t>Gipuzkoa</t>
  </si>
  <si>
    <t>Rioja, La</t>
  </si>
  <si>
    <t>Ceuta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</si>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</sst>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3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left"/>
    </xf>
    <xf numFmtId="0" fontId="4" fillId="0" borderId="0" xfId="0" applyFont="1"/>
    <xf numFmtId="3" fontId="3" fillId="0" borderId="0" xfId="0" applyNumberFormat="1" applyFont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right"/>
    </xf>
    <xf numFmtId="3" fontId="4" fillId="0" borderId="0" xfId="0" applyNumberFormat="1" applyFont="1"/>
  </cellXfs>
  <cellStyles count="1"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10009-71CE-4F02-A9E8-A009646DCE91}">
  <sheetPr>
    <tabColor theme="9"/>
  </sheetPr>
  <dimension ref="A1:I79"/>
  <sheetViews>
    <sheetView tabSelected="1" workbookViewId="0">
      <selection activeCell="F16" sqref="F16"/>
    </sheetView>
  </sheetViews>
  <sheetFormatPr baseColWidth="10" defaultRowHeight="12.75" x14ac:dyDescent="0.2"/>
  <cols>
    <col min="1" max="1" width="3.140625" style="4" customWidth="1"/>
    <col min="2" max="2" width="29.5703125" bestFit="1" customWidth="1"/>
    <col min="3" max="4" width="15.85546875" style="5" customWidth="1"/>
    <col min="5" max="5" width="20.42578125" style="9" customWidth="1"/>
    <col min="6" max="6" width="26.42578125" customWidth="1"/>
    <col min="7" max="7" width="22.5703125" bestFit="1" customWidth="1"/>
  </cols>
  <sheetData>
    <row r="1" spans="1:9" x14ac:dyDescent="0.2">
      <c r="A1" s="1" t="s">
        <v>0</v>
      </c>
      <c r="B1" s="2"/>
      <c r="C1" s="2"/>
      <c r="D1" s="2"/>
      <c r="E1" s="2"/>
    </row>
    <row r="2" spans="1:9" x14ac:dyDescent="0.2">
      <c r="A2" s="1" t="s">
        <v>1</v>
      </c>
      <c r="B2" s="3"/>
      <c r="C2" s="2"/>
      <c r="D2" s="2"/>
      <c r="E2" s="2"/>
    </row>
    <row r="3" spans="1:9" x14ac:dyDescent="0.2">
      <c r="E3" s="5"/>
    </row>
    <row r="4" spans="1:9" s="1" customFormat="1" x14ac:dyDescent="0.2">
      <c r="A4" s="1" t="s">
        <v>2</v>
      </c>
      <c r="C4" s="2"/>
      <c r="D4" s="2"/>
      <c r="E4" s="6"/>
    </row>
    <row r="5" spans="1:9" x14ac:dyDescent="0.2">
      <c r="E5" s="5"/>
    </row>
    <row r="6" spans="1:9" x14ac:dyDescent="0.2">
      <c r="A6" s="4" t="s">
        <v>3</v>
      </c>
      <c r="C6" s="7" t="s">
        <v>4</v>
      </c>
      <c r="D6" s="7"/>
      <c r="E6" s="7" t="s">
        <v>5</v>
      </c>
    </row>
    <row r="7" spans="1:9" x14ac:dyDescent="0.2">
      <c r="C7" s="7" t="s">
        <v>6</v>
      </c>
      <c r="D7" s="7" t="s">
        <v>7</v>
      </c>
      <c r="E7" s="7" t="s">
        <v>8</v>
      </c>
    </row>
    <row r="8" spans="1:9" x14ac:dyDescent="0.2">
      <c r="A8" s="4" t="s">
        <v>9</v>
      </c>
      <c r="C8" s="5">
        <v>35115495</v>
      </c>
      <c r="D8" s="5">
        <v>1055653</v>
      </c>
      <c r="E8" s="5">
        <v>414692</v>
      </c>
      <c r="F8" s="8"/>
    </row>
    <row r="9" spans="1:9" x14ac:dyDescent="0.2">
      <c r="A9" s="8" t="s">
        <v>10</v>
      </c>
      <c r="B9" s="4"/>
      <c r="C9" s="5">
        <v>6396161</v>
      </c>
      <c r="D9" s="5">
        <v>0</v>
      </c>
      <c r="E9" s="5">
        <v>65316</v>
      </c>
      <c r="F9" s="8"/>
      <c r="G9" s="4"/>
      <c r="H9" s="4"/>
      <c r="I9" s="4"/>
    </row>
    <row r="10" spans="1:9" x14ac:dyDescent="0.2">
      <c r="A10" t="str">
        <f>"04"</f>
        <v>04</v>
      </c>
      <c r="B10" t="s">
        <v>11</v>
      </c>
      <c r="C10" s="5">
        <v>470718</v>
      </c>
      <c r="D10" s="9" t="s">
        <v>12</v>
      </c>
      <c r="E10" s="5">
        <v>12825</v>
      </c>
    </row>
    <row r="11" spans="1:9" x14ac:dyDescent="0.2">
      <c r="A11" t="str">
        <f>"11"</f>
        <v>11</v>
      </c>
      <c r="B11" t="s">
        <v>13</v>
      </c>
      <c r="C11" s="5">
        <v>985837</v>
      </c>
      <c r="D11" s="9" t="s">
        <v>12</v>
      </c>
      <c r="E11" s="5">
        <v>3891</v>
      </c>
    </row>
    <row r="12" spans="1:9" x14ac:dyDescent="0.2">
      <c r="A12" t="str">
        <f>"14"</f>
        <v>14</v>
      </c>
      <c r="B12" t="s">
        <v>14</v>
      </c>
      <c r="C12" s="5">
        <v>626169</v>
      </c>
      <c r="D12" s="9" t="s">
        <v>12</v>
      </c>
      <c r="E12" s="5">
        <v>3628</v>
      </c>
    </row>
    <row r="13" spans="1:9" x14ac:dyDescent="0.2">
      <c r="A13" t="str">
        <f>"18"</f>
        <v>18</v>
      </c>
      <c r="B13" t="s">
        <v>15</v>
      </c>
      <c r="C13" s="5">
        <v>711404</v>
      </c>
      <c r="D13" s="9" t="s">
        <v>12</v>
      </c>
      <c r="E13" s="5">
        <v>6634</v>
      </c>
    </row>
    <row r="14" spans="1:9" x14ac:dyDescent="0.2">
      <c r="A14" t="str">
        <f>"21"</f>
        <v>21</v>
      </c>
      <c r="B14" t="s">
        <v>16</v>
      </c>
      <c r="C14" s="5">
        <v>394027</v>
      </c>
      <c r="D14" s="9" t="s">
        <v>12</v>
      </c>
      <c r="E14" s="5">
        <v>6878</v>
      </c>
    </row>
    <row r="15" spans="1:9" x14ac:dyDescent="0.2">
      <c r="A15" t="str">
        <f>"23"</f>
        <v>23</v>
      </c>
      <c r="B15" t="s">
        <v>17</v>
      </c>
      <c r="C15" s="5">
        <v>505186</v>
      </c>
      <c r="D15" s="9" t="s">
        <v>12</v>
      </c>
      <c r="E15" s="5">
        <v>854</v>
      </c>
    </row>
    <row r="16" spans="1:9" x14ac:dyDescent="0.2">
      <c r="A16" t="str">
        <f>"29"</f>
        <v>29</v>
      </c>
      <c r="B16" t="s">
        <v>18</v>
      </c>
      <c r="C16" s="5">
        <v>1177448</v>
      </c>
      <c r="D16" s="9" t="s">
        <v>12</v>
      </c>
      <c r="E16" s="5">
        <v>26430</v>
      </c>
    </row>
    <row r="17" spans="1:9" x14ac:dyDescent="0.2">
      <c r="A17" t="str">
        <f>"41"</f>
        <v>41</v>
      </c>
      <c r="B17" t="s">
        <v>19</v>
      </c>
      <c r="C17" s="5">
        <v>1525372</v>
      </c>
      <c r="D17" s="9" t="s">
        <v>12</v>
      </c>
      <c r="E17" s="5">
        <v>4176</v>
      </c>
    </row>
    <row r="18" spans="1:9" x14ac:dyDescent="0.2">
      <c r="A18" s="8" t="s">
        <v>20</v>
      </c>
      <c r="B18" s="4"/>
      <c r="C18" s="5">
        <v>979395</v>
      </c>
      <c r="D18" s="5">
        <v>39572</v>
      </c>
      <c r="E18" s="5">
        <v>12524</v>
      </c>
      <c r="F18" s="4"/>
      <c r="G18" s="4"/>
      <c r="H18" s="4"/>
      <c r="I18" s="4"/>
    </row>
    <row r="19" spans="1:9" x14ac:dyDescent="0.2">
      <c r="A19" t="str">
        <f>"22"</f>
        <v>22</v>
      </c>
      <c r="B19" t="s">
        <v>21</v>
      </c>
      <c r="C19" s="5">
        <v>165262</v>
      </c>
      <c r="D19" s="9">
        <v>8107</v>
      </c>
      <c r="E19" s="5">
        <v>3120</v>
      </c>
      <c r="F19" s="10"/>
    </row>
    <row r="20" spans="1:9" x14ac:dyDescent="0.2">
      <c r="A20" t="str">
        <f>"44"</f>
        <v>44</v>
      </c>
      <c r="B20" t="s">
        <v>22</v>
      </c>
      <c r="C20" s="5">
        <v>101213</v>
      </c>
      <c r="D20" s="9">
        <v>5095</v>
      </c>
      <c r="E20" s="5">
        <v>1437</v>
      </c>
      <c r="F20" s="10"/>
    </row>
    <row r="21" spans="1:9" x14ac:dyDescent="0.2">
      <c r="A21" t="str">
        <f>"50"</f>
        <v>50</v>
      </c>
      <c r="B21" t="s">
        <v>23</v>
      </c>
      <c r="C21" s="5">
        <v>712920</v>
      </c>
      <c r="D21" s="9">
        <v>26370</v>
      </c>
      <c r="E21" s="5">
        <v>7967</v>
      </c>
      <c r="F21" s="10"/>
    </row>
    <row r="22" spans="1:9" x14ac:dyDescent="0.2">
      <c r="A22" s="8" t="s">
        <v>24</v>
      </c>
      <c r="B22" s="4"/>
      <c r="C22" s="5">
        <v>835451</v>
      </c>
      <c r="D22" s="5">
        <v>123184</v>
      </c>
      <c r="E22" s="5">
        <v>2669</v>
      </c>
      <c r="F22" s="4"/>
      <c r="G22" s="4"/>
      <c r="H22" s="4"/>
      <c r="I22" s="4"/>
    </row>
    <row r="23" spans="1:9" x14ac:dyDescent="0.2">
      <c r="A23" t="str">
        <f>"33"</f>
        <v>33</v>
      </c>
      <c r="B23" t="s">
        <v>25</v>
      </c>
      <c r="C23" s="5">
        <v>835451</v>
      </c>
      <c r="D23" s="5">
        <v>123184</v>
      </c>
      <c r="E23" s="5">
        <v>2669</v>
      </c>
      <c r="F23" s="10"/>
    </row>
    <row r="24" spans="1:9" s="8" customFormat="1" x14ac:dyDescent="0.2">
      <c r="A24" s="8" t="s">
        <v>26</v>
      </c>
      <c r="C24" s="5">
        <v>795501</v>
      </c>
      <c r="D24" s="5">
        <v>32632</v>
      </c>
      <c r="E24" s="5">
        <v>19135</v>
      </c>
    </row>
    <row r="25" spans="1:9" x14ac:dyDescent="0.2">
      <c r="A25" t="str">
        <f>"07"</f>
        <v>07</v>
      </c>
      <c r="B25" t="s">
        <v>26</v>
      </c>
      <c r="C25" s="5">
        <v>795501</v>
      </c>
      <c r="D25" s="5">
        <v>32632</v>
      </c>
      <c r="E25" s="5">
        <v>19135</v>
      </c>
      <c r="F25" s="10"/>
    </row>
    <row r="26" spans="1:9" s="8" customFormat="1" x14ac:dyDescent="0.2">
      <c r="A26" s="8" t="s">
        <v>27</v>
      </c>
      <c r="C26" s="5">
        <v>1616193</v>
      </c>
      <c r="D26" s="5">
        <v>162092</v>
      </c>
      <c r="E26" s="5">
        <v>44485</v>
      </c>
    </row>
    <row r="27" spans="1:9" x14ac:dyDescent="0.2">
      <c r="A27" t="str">
        <f>"35"</f>
        <v>35</v>
      </c>
      <c r="B27" t="s">
        <v>28</v>
      </c>
      <c r="C27" s="5">
        <v>842876</v>
      </c>
      <c r="D27" s="9">
        <v>55318</v>
      </c>
      <c r="E27" s="5">
        <v>16543</v>
      </c>
      <c r="F27" s="10"/>
    </row>
    <row r="28" spans="1:9" x14ac:dyDescent="0.2">
      <c r="A28" t="str">
        <f>"38"</f>
        <v>38</v>
      </c>
      <c r="B28" t="s">
        <v>29</v>
      </c>
      <c r="C28" s="5">
        <v>773317</v>
      </c>
      <c r="D28" s="9">
        <v>106774</v>
      </c>
      <c r="E28" s="5">
        <v>27942</v>
      </c>
      <c r="F28" s="10"/>
    </row>
    <row r="29" spans="1:9" s="8" customFormat="1" x14ac:dyDescent="0.2">
      <c r="A29" s="8" t="s">
        <v>30</v>
      </c>
      <c r="C29" s="5">
        <v>466298</v>
      </c>
      <c r="D29" s="5">
        <v>41064</v>
      </c>
      <c r="E29" s="5">
        <v>3471</v>
      </c>
    </row>
    <row r="30" spans="1:9" x14ac:dyDescent="0.2">
      <c r="A30" t="str">
        <f>"39"</f>
        <v>39</v>
      </c>
      <c r="B30" t="s">
        <v>30</v>
      </c>
      <c r="C30" s="10">
        <v>466298</v>
      </c>
      <c r="D30" s="11">
        <v>41064</v>
      </c>
      <c r="E30" s="10">
        <v>3471</v>
      </c>
    </row>
    <row r="31" spans="1:9" s="8" customFormat="1" x14ac:dyDescent="0.2">
      <c r="A31" s="8" t="s">
        <v>31</v>
      </c>
      <c r="C31" s="5">
        <v>1921402</v>
      </c>
      <c r="D31" s="12">
        <v>0</v>
      </c>
      <c r="E31" s="12">
        <v>11429</v>
      </c>
      <c r="F31" s="12"/>
      <c r="G31" s="12"/>
      <c r="H31" s="12"/>
    </row>
    <row r="32" spans="1:9" x14ac:dyDescent="0.2">
      <c r="A32" t="str">
        <f>"05"</f>
        <v>05</v>
      </c>
      <c r="B32" t="s">
        <v>32</v>
      </c>
      <c r="C32" s="10">
        <v>128251</v>
      </c>
      <c r="D32" s="11" t="s">
        <v>12</v>
      </c>
      <c r="E32" s="10">
        <v>815</v>
      </c>
    </row>
    <row r="33" spans="1:5" x14ac:dyDescent="0.2">
      <c r="A33" t="str">
        <f>"09"</f>
        <v>09</v>
      </c>
      <c r="B33" t="s">
        <v>33</v>
      </c>
      <c r="C33" s="10">
        <v>277371</v>
      </c>
      <c r="D33" s="11" t="s">
        <v>12</v>
      </c>
      <c r="E33" s="10">
        <v>1848</v>
      </c>
    </row>
    <row r="34" spans="1:5" x14ac:dyDescent="0.2">
      <c r="A34" t="str">
        <f>"24"</f>
        <v>24</v>
      </c>
      <c r="B34" t="s">
        <v>34</v>
      </c>
      <c r="C34" s="10">
        <v>374045</v>
      </c>
      <c r="D34" s="11" t="s">
        <v>12</v>
      </c>
      <c r="E34" s="10">
        <v>2096</v>
      </c>
    </row>
    <row r="35" spans="1:5" x14ac:dyDescent="0.2">
      <c r="A35" t="str">
        <f>"34"</f>
        <v>34</v>
      </c>
      <c r="B35" t="s">
        <v>35</v>
      </c>
      <c r="C35" s="10">
        <v>130113</v>
      </c>
      <c r="D35" s="11" t="s">
        <v>12</v>
      </c>
      <c r="E35" s="10">
        <v>394</v>
      </c>
    </row>
    <row r="36" spans="1:5" x14ac:dyDescent="0.2">
      <c r="A36" t="str">
        <f>"37"</f>
        <v>37</v>
      </c>
      <c r="B36" t="s">
        <v>36</v>
      </c>
      <c r="C36" s="10">
        <v>268892</v>
      </c>
      <c r="D36" s="11" t="s">
        <v>12</v>
      </c>
      <c r="E36" s="10">
        <v>1008</v>
      </c>
    </row>
    <row r="37" spans="1:5" x14ac:dyDescent="0.2">
      <c r="A37" t="str">
        <f>"40"</f>
        <v>40</v>
      </c>
      <c r="B37" t="s">
        <v>37</v>
      </c>
      <c r="C37" s="10">
        <v>115818</v>
      </c>
      <c r="D37" s="11" t="s">
        <v>12</v>
      </c>
      <c r="E37" s="10">
        <v>1796</v>
      </c>
    </row>
    <row r="38" spans="1:5" x14ac:dyDescent="0.2">
      <c r="A38" t="str">
        <f>"42"</f>
        <v>42</v>
      </c>
      <c r="B38" t="s">
        <v>38</v>
      </c>
      <c r="C38" s="10">
        <v>68421</v>
      </c>
      <c r="D38" s="11" t="s">
        <v>12</v>
      </c>
      <c r="E38" s="10">
        <v>839</v>
      </c>
    </row>
    <row r="39" spans="1:5" x14ac:dyDescent="0.2">
      <c r="A39" t="str">
        <f>"47"</f>
        <v>47</v>
      </c>
      <c r="B39" t="s">
        <v>39</v>
      </c>
      <c r="C39" s="10">
        <v>416275</v>
      </c>
      <c r="D39" s="11" t="s">
        <v>12</v>
      </c>
      <c r="E39" s="10">
        <v>1839</v>
      </c>
    </row>
    <row r="40" spans="1:5" x14ac:dyDescent="0.2">
      <c r="A40" t="str">
        <f>"49"</f>
        <v>49</v>
      </c>
      <c r="B40" t="s">
        <v>40</v>
      </c>
      <c r="C40" s="10">
        <v>142216</v>
      </c>
      <c r="D40" s="11" t="s">
        <v>12</v>
      </c>
      <c r="E40" s="10">
        <v>794</v>
      </c>
    </row>
    <row r="41" spans="1:5" s="8" customFormat="1" x14ac:dyDescent="0.2">
      <c r="A41" s="8" t="s">
        <v>41</v>
      </c>
      <c r="C41" s="12">
        <v>1553573</v>
      </c>
      <c r="D41" s="12">
        <v>36583</v>
      </c>
      <c r="E41" s="12">
        <v>15836</v>
      </c>
    </row>
    <row r="42" spans="1:5" x14ac:dyDescent="0.2">
      <c r="A42" t="str">
        <f>"02"</f>
        <v>02</v>
      </c>
      <c r="B42" t="s">
        <v>42</v>
      </c>
      <c r="C42" s="10">
        <v>300134</v>
      </c>
      <c r="D42" s="11">
        <v>8049</v>
      </c>
      <c r="E42" s="10">
        <v>1634</v>
      </c>
    </row>
    <row r="43" spans="1:5" x14ac:dyDescent="0.2">
      <c r="A43" t="str">
        <f>"13"</f>
        <v>13</v>
      </c>
      <c r="B43" t="s">
        <v>43</v>
      </c>
      <c r="C43" s="10">
        <v>384141</v>
      </c>
      <c r="D43" s="11">
        <v>6998</v>
      </c>
      <c r="E43" s="10">
        <v>2426</v>
      </c>
    </row>
    <row r="44" spans="1:5" x14ac:dyDescent="0.2">
      <c r="A44" t="str">
        <f>"16"</f>
        <v>16</v>
      </c>
      <c r="B44" t="s">
        <v>44</v>
      </c>
      <c r="C44" s="10">
        <v>149360</v>
      </c>
      <c r="D44" s="11">
        <v>3246</v>
      </c>
      <c r="E44" s="10">
        <v>2702</v>
      </c>
    </row>
    <row r="45" spans="1:5" x14ac:dyDescent="0.2">
      <c r="A45" t="str">
        <f>"19"</f>
        <v>19</v>
      </c>
      <c r="B45" t="s">
        <v>45</v>
      </c>
      <c r="C45" s="10">
        <v>191562</v>
      </c>
      <c r="D45" s="11">
        <v>5141</v>
      </c>
      <c r="E45" s="10">
        <v>3689</v>
      </c>
    </row>
    <row r="46" spans="1:5" x14ac:dyDescent="0.2">
      <c r="A46" t="str">
        <f>"45"</f>
        <v>45</v>
      </c>
      <c r="B46" t="s">
        <v>46</v>
      </c>
      <c r="C46" s="10">
        <v>528376</v>
      </c>
      <c r="D46" s="11">
        <v>13149</v>
      </c>
      <c r="E46" s="10">
        <v>5385</v>
      </c>
    </row>
    <row r="47" spans="1:5" s="8" customFormat="1" x14ac:dyDescent="0.2">
      <c r="A47" s="8" t="s">
        <v>47</v>
      </c>
      <c r="C47" s="12">
        <v>5422332</v>
      </c>
      <c r="D47" s="12">
        <v>0</v>
      </c>
      <c r="E47" s="12">
        <v>67379</v>
      </c>
    </row>
    <row r="48" spans="1:5" x14ac:dyDescent="0.2">
      <c r="A48" t="str">
        <f>"08"</f>
        <v>08</v>
      </c>
      <c r="B48" t="s">
        <v>48</v>
      </c>
      <c r="C48" s="10">
        <v>4027108</v>
      </c>
      <c r="D48" s="11" t="s">
        <v>12</v>
      </c>
      <c r="E48" s="10">
        <v>41167</v>
      </c>
    </row>
    <row r="49" spans="1:5" x14ac:dyDescent="0.2">
      <c r="A49" t="str">
        <f>"17"</f>
        <v>17</v>
      </c>
      <c r="B49" t="s">
        <v>49</v>
      </c>
      <c r="C49" s="10">
        <v>521532</v>
      </c>
      <c r="D49" s="11" t="s">
        <v>12</v>
      </c>
      <c r="E49" s="10">
        <v>13459</v>
      </c>
    </row>
    <row r="50" spans="1:5" x14ac:dyDescent="0.2">
      <c r="A50" t="str">
        <f>"25"</f>
        <v>25</v>
      </c>
      <c r="B50" t="s">
        <v>50</v>
      </c>
      <c r="C50" s="10">
        <v>299011</v>
      </c>
      <c r="D50" s="11" t="s">
        <v>12</v>
      </c>
      <c r="E50" s="10">
        <v>4113</v>
      </c>
    </row>
    <row r="51" spans="1:5" x14ac:dyDescent="0.2">
      <c r="A51" t="str">
        <f>"43"</f>
        <v>43</v>
      </c>
      <c r="B51" t="s">
        <v>51</v>
      </c>
      <c r="C51" s="10">
        <v>574681</v>
      </c>
      <c r="D51" s="11" t="s">
        <v>12</v>
      </c>
      <c r="E51" s="10">
        <v>8640</v>
      </c>
    </row>
    <row r="52" spans="1:5" s="8" customFormat="1" x14ac:dyDescent="0.2">
      <c r="A52" s="8" t="s">
        <v>52</v>
      </c>
      <c r="C52" s="12">
        <v>3606314</v>
      </c>
      <c r="D52" s="12">
        <v>125644</v>
      </c>
      <c r="E52" s="12">
        <v>73978</v>
      </c>
    </row>
    <row r="53" spans="1:5" x14ac:dyDescent="0.2">
      <c r="A53" t="str">
        <f>"03"</f>
        <v>03</v>
      </c>
      <c r="B53" t="s">
        <v>53</v>
      </c>
      <c r="C53" s="10">
        <v>1259447</v>
      </c>
      <c r="D53" s="11">
        <v>44914</v>
      </c>
      <c r="E53" s="10">
        <v>43491</v>
      </c>
    </row>
    <row r="54" spans="1:5" x14ac:dyDescent="0.2">
      <c r="A54" t="str">
        <f>"12"</f>
        <v>12</v>
      </c>
      <c r="B54" t="s">
        <v>54</v>
      </c>
      <c r="C54" s="10">
        <v>419382</v>
      </c>
      <c r="D54" s="11">
        <v>10850</v>
      </c>
      <c r="E54" s="10">
        <v>10858</v>
      </c>
    </row>
    <row r="55" spans="1:5" x14ac:dyDescent="0.2">
      <c r="A55" t="str">
        <f>"46"</f>
        <v>46</v>
      </c>
      <c r="B55" t="s">
        <v>55</v>
      </c>
      <c r="C55" s="10">
        <v>1927485</v>
      </c>
      <c r="D55" s="11">
        <v>69880</v>
      </c>
      <c r="E55" s="10">
        <v>19629</v>
      </c>
    </row>
    <row r="56" spans="1:5" s="8" customFormat="1" x14ac:dyDescent="0.2">
      <c r="A56" s="8" t="s">
        <v>56</v>
      </c>
      <c r="C56" s="12">
        <v>860764</v>
      </c>
      <c r="D56" s="12">
        <v>28785</v>
      </c>
      <c r="E56" s="12">
        <v>2430</v>
      </c>
    </row>
    <row r="57" spans="1:5" x14ac:dyDescent="0.2">
      <c r="A57" t="str">
        <f>"06"</f>
        <v>06</v>
      </c>
      <c r="B57" t="s">
        <v>57</v>
      </c>
      <c r="C57" s="10">
        <v>538513</v>
      </c>
      <c r="D57" s="11">
        <v>12074</v>
      </c>
      <c r="E57" s="10">
        <v>1340</v>
      </c>
    </row>
    <row r="58" spans="1:5" x14ac:dyDescent="0.2">
      <c r="A58" t="str">
        <f>"10"</f>
        <v>10</v>
      </c>
      <c r="B58" t="s">
        <v>58</v>
      </c>
      <c r="C58" s="10">
        <v>322251</v>
      </c>
      <c r="D58" s="11">
        <v>16711</v>
      </c>
      <c r="E58" s="10">
        <v>1090</v>
      </c>
    </row>
    <row r="59" spans="1:5" s="8" customFormat="1" x14ac:dyDescent="0.2">
      <c r="A59" s="8" t="s">
        <v>59</v>
      </c>
      <c r="C59" s="12">
        <v>2216522</v>
      </c>
      <c r="D59" s="12">
        <v>0</v>
      </c>
      <c r="E59" s="12">
        <v>9440</v>
      </c>
    </row>
    <row r="60" spans="1:5" x14ac:dyDescent="0.2">
      <c r="A60" t="str">
        <f>"15"</f>
        <v>15</v>
      </c>
      <c r="B60" t="s">
        <v>60</v>
      </c>
      <c r="C60" s="10">
        <v>922110</v>
      </c>
      <c r="D60" s="11" t="s">
        <v>12</v>
      </c>
      <c r="E60" s="10">
        <v>2297</v>
      </c>
    </row>
    <row r="61" spans="1:5" x14ac:dyDescent="0.2">
      <c r="A61" t="str">
        <f>"27"</f>
        <v>27</v>
      </c>
      <c r="B61" t="s">
        <v>61</v>
      </c>
      <c r="C61" s="10">
        <v>269099</v>
      </c>
      <c r="D61" s="11" t="s">
        <v>12</v>
      </c>
      <c r="E61" s="10">
        <v>1173</v>
      </c>
    </row>
    <row r="62" spans="1:5" x14ac:dyDescent="0.2">
      <c r="A62" t="str">
        <f>"32"</f>
        <v>32</v>
      </c>
      <c r="B62" t="s">
        <v>62</v>
      </c>
      <c r="C62" s="10">
        <v>252890</v>
      </c>
      <c r="D62" s="11" t="s">
        <v>12</v>
      </c>
      <c r="E62" s="10">
        <v>2633</v>
      </c>
    </row>
    <row r="63" spans="1:5" x14ac:dyDescent="0.2">
      <c r="A63" t="str">
        <f>"36"</f>
        <v>36</v>
      </c>
      <c r="B63" t="s">
        <v>63</v>
      </c>
      <c r="C63" s="10">
        <v>772423</v>
      </c>
      <c r="D63" s="11" t="s">
        <v>12</v>
      </c>
      <c r="E63" s="10">
        <v>3337</v>
      </c>
    </row>
    <row r="64" spans="1:5" s="8" customFormat="1" x14ac:dyDescent="0.2">
      <c r="A64" s="8" t="s">
        <v>64</v>
      </c>
      <c r="C64" s="12">
        <v>4839367</v>
      </c>
      <c r="D64" s="12">
        <v>372218</v>
      </c>
      <c r="E64" s="12">
        <v>63192</v>
      </c>
    </row>
    <row r="65" spans="1:5" x14ac:dyDescent="0.2">
      <c r="A65" t="str">
        <f>"28"</f>
        <v>28</v>
      </c>
      <c r="B65" t="s">
        <v>65</v>
      </c>
      <c r="C65" s="10">
        <v>4839367</v>
      </c>
      <c r="D65" s="11">
        <v>372218</v>
      </c>
      <c r="E65" s="10">
        <v>63192</v>
      </c>
    </row>
    <row r="66" spans="1:5" s="8" customFormat="1" x14ac:dyDescent="0.2">
      <c r="A66" s="8" t="s">
        <v>66</v>
      </c>
      <c r="C66" s="12">
        <v>1059229</v>
      </c>
      <c r="D66" s="12">
        <v>37530</v>
      </c>
      <c r="E66" s="12">
        <v>10759</v>
      </c>
    </row>
    <row r="67" spans="1:5" x14ac:dyDescent="0.2">
      <c r="A67" t="str">
        <f>"30"</f>
        <v>30</v>
      </c>
      <c r="B67" t="s">
        <v>67</v>
      </c>
      <c r="C67" s="10">
        <v>1059229</v>
      </c>
      <c r="D67" s="11">
        <v>37530</v>
      </c>
      <c r="E67" s="10">
        <v>10759</v>
      </c>
    </row>
    <row r="68" spans="1:5" s="8" customFormat="1" x14ac:dyDescent="0.2">
      <c r="A68" s="8" t="s">
        <v>68</v>
      </c>
      <c r="C68" s="12">
        <v>489458</v>
      </c>
      <c r="D68" s="12">
        <v>29804</v>
      </c>
      <c r="E68" s="12">
        <v>2953</v>
      </c>
    </row>
    <row r="69" spans="1:5" x14ac:dyDescent="0.2">
      <c r="A69" t="str">
        <f>"31"</f>
        <v>31</v>
      </c>
      <c r="B69" t="s">
        <v>69</v>
      </c>
      <c r="C69" s="10">
        <v>489458</v>
      </c>
      <c r="D69" s="11">
        <v>29804</v>
      </c>
      <c r="E69" s="10">
        <v>2953</v>
      </c>
    </row>
    <row r="70" spans="1:5" s="8" customFormat="1" x14ac:dyDescent="0.2">
      <c r="A70" s="8" t="s">
        <v>70</v>
      </c>
      <c r="C70" s="12">
        <v>1707909</v>
      </c>
      <c r="D70" s="12">
        <v>0</v>
      </c>
      <c r="E70" s="12">
        <v>6534</v>
      </c>
    </row>
    <row r="71" spans="1:5" x14ac:dyDescent="0.2">
      <c r="A71" t="str">
        <f>"01"</f>
        <v>01</v>
      </c>
      <c r="B71" t="s">
        <v>71</v>
      </c>
      <c r="C71" s="10">
        <v>251832</v>
      </c>
      <c r="D71" s="11" t="s">
        <v>12</v>
      </c>
      <c r="E71" s="10">
        <v>1494</v>
      </c>
    </row>
    <row r="72" spans="1:5" x14ac:dyDescent="0.2">
      <c r="A72" t="str">
        <f>"48"</f>
        <v>48</v>
      </c>
      <c r="B72" t="s">
        <v>72</v>
      </c>
      <c r="C72" s="10">
        <v>900213</v>
      </c>
      <c r="D72" s="11" t="s">
        <v>12</v>
      </c>
      <c r="E72" s="10">
        <v>2805</v>
      </c>
    </row>
    <row r="73" spans="1:5" x14ac:dyDescent="0.2">
      <c r="A73" t="str">
        <f>"20"</f>
        <v>20</v>
      </c>
      <c r="B73" t="s">
        <v>73</v>
      </c>
      <c r="C73" s="10">
        <v>555864</v>
      </c>
      <c r="D73" s="11" t="s">
        <v>12</v>
      </c>
      <c r="E73" s="10">
        <v>2235</v>
      </c>
    </row>
    <row r="74" spans="1:5" s="8" customFormat="1" x14ac:dyDescent="0.2">
      <c r="A74" s="8" t="s">
        <v>74</v>
      </c>
      <c r="C74" s="12">
        <v>234205</v>
      </c>
      <c r="D74" s="12">
        <v>17649</v>
      </c>
      <c r="E74" s="12">
        <v>3051</v>
      </c>
    </row>
    <row r="75" spans="1:5" x14ac:dyDescent="0.2">
      <c r="A75" t="str">
        <f>"26"</f>
        <v>26</v>
      </c>
      <c r="B75" t="s">
        <v>74</v>
      </c>
      <c r="C75" s="10">
        <v>234205</v>
      </c>
      <c r="D75" s="11">
        <v>17649</v>
      </c>
      <c r="E75" s="10">
        <v>3051</v>
      </c>
    </row>
    <row r="76" spans="1:5" s="8" customFormat="1" x14ac:dyDescent="0.2">
      <c r="A76" s="8" t="s">
        <v>75</v>
      </c>
      <c r="C76" s="12">
        <v>60312</v>
      </c>
      <c r="D76" s="12">
        <v>2957</v>
      </c>
      <c r="E76" s="12">
        <v>33</v>
      </c>
    </row>
    <row r="77" spans="1:5" x14ac:dyDescent="0.2">
      <c r="A77" t="str">
        <f>"51"</f>
        <v>51</v>
      </c>
      <c r="B77" t="s">
        <v>75</v>
      </c>
      <c r="C77" s="10">
        <v>60312</v>
      </c>
      <c r="D77" s="11">
        <v>2957</v>
      </c>
      <c r="E77" s="10">
        <v>33</v>
      </c>
    </row>
    <row r="78" spans="1:5" s="8" customFormat="1" x14ac:dyDescent="0.2">
      <c r="A78" s="8" t="s">
        <v>76</v>
      </c>
      <c r="C78" s="12">
        <v>55109</v>
      </c>
      <c r="D78" s="12">
        <v>5939</v>
      </c>
      <c r="E78" s="12">
        <v>78</v>
      </c>
    </row>
    <row r="79" spans="1:5" x14ac:dyDescent="0.2">
      <c r="A79" t="str">
        <f>"52"</f>
        <v>52</v>
      </c>
      <c r="B79" t="s">
        <v>76</v>
      </c>
      <c r="C79" s="10">
        <v>55109</v>
      </c>
      <c r="D79" s="11">
        <v>5939</v>
      </c>
      <c r="E79" s="10">
        <v>78</v>
      </c>
    </row>
  </sheetData>
  <conditionalFormatting sqref="A8:E8 A80:E131 B9:E29 F18:F29 G9:I29">
    <cfRule type="expression" dxfId="4" priority="4">
      <formula>ISBLANK($B8)=TRUE</formula>
    </cfRule>
  </conditionalFormatting>
  <conditionalFormatting sqref="B31:I79">
    <cfRule type="expression" dxfId="3" priority="2">
      <formula>ISBLANK($B31)=TRUE</formula>
    </cfRule>
  </conditionalFormatting>
  <conditionalFormatting sqref="D10:D17">
    <cfRule type="expression" dxfId="2" priority="1">
      <formula>ISBLANK($B10)=TRUE</formula>
    </cfRule>
  </conditionalFormatting>
  <conditionalFormatting sqref="F8:F9">
    <cfRule type="expression" dxfId="1" priority="3">
      <formula>ISBLANK($B8)=TRUE</formula>
    </cfRule>
  </conditionalFormatting>
  <conditionalFormatting sqref="G30:J30">
    <cfRule type="expression" dxfId="0" priority="5">
      <formula>ISBLANK($G30)=TRUE</formula>
    </cfRule>
  </conditionalFormatting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Elec. comunidades-tab2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U000000</dc:creator>
  <cp:lastModifiedBy>U000000</cp:lastModifiedBy>
  <dcterms:created xsi:type="dcterms:W3CDTF">2023-03-29T12:11:31Z</dcterms:created>
  <dcterms:modified xsi:type="dcterms:W3CDTF">2023-03-29T12:11:47Z</dcterms:modified>
</cp:coreProperties>
</file>